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Wsh5420rn9527\共有\総務課\総務係\02_財政担当\財政\R6\調査物\R6.9.30_令和４年度財政状況資料集の作成について（2回目・地方公会計関係）\合体版→【財政状況資料集】_473553_粟国村_2022.xlsxの末尾シート以降に【財政状況資料集】_473553_粟国村_2022(2回目).xlsxのシートを挿入\"/>
    </mc:Choice>
  </mc:AlternateContent>
  <xr:revisionPtr revIDLastSave="0" documentId="8_{C8562358-3D5E-4325-A57B-FA8B1A9992AF}"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33" i="12"/>
  <c r="AA33" i="12"/>
  <c r="AU32" i="12"/>
  <c r="AA32" i="12"/>
  <c r="AU31" i="12"/>
  <c r="AA31" i="12"/>
  <c r="AU30" i="12"/>
  <c r="AA30" i="12"/>
  <c r="AU29" i="12"/>
  <c r="AA29" i="12"/>
  <c r="AU28" i="12"/>
  <c r="AA28" i="12"/>
  <c r="AA7"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G37" i="10"/>
  <c r="BE37" i="10"/>
  <c r="AM37" i="10"/>
  <c r="U37" i="10"/>
  <c r="E37" i="10"/>
  <c r="C37" i="10"/>
  <c r="DG36" i="10"/>
  <c r="CQ36" i="10"/>
  <c r="CO36" i="10"/>
  <c r="BY36" i="10"/>
  <c r="BW36" i="10"/>
  <c r="BG36" i="10"/>
  <c r="BE36" i="10"/>
  <c r="AM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<sst xmlns="http://schemas.openxmlformats.org/spreadsheetml/2006/main" count="1172" uniqueCount="595">
  <si>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</si>
  <si>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</si>
  <si>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</si>
  <si>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</si>
  <si>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</si>
  <si>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</si>
  <si>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</si>
  <si>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</si>
  <si>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</si>
  <si>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</si>
  <si>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</si>
  <si>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</si>
  <si>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</si>
  <si>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</si>
  <si>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</si>
  <si>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</si>
  <si>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</si>
  <si>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</si>
  <si>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</si>
  <si>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</si>
  <si>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</si>
  <si>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</si>
  <si>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</si>
  <si>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</si>
  <si>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</si>
  <si>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</si>
  <si>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</si>
  <si>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</si>
  <si>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</si>
  <si>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</si>
  <si>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</si>
  <si>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</si>
  <si>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</si>
  <si>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</si>
  <si>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</si>
  <si>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</si>
  <si>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</si>
  <si>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</si>
  <si>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</si>
  <si>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</si>
  <si>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</si>
  <si>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</si>
  <si>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</si>
  <si>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</si>
  <si>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</si>
  <si>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</si>
  <si>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</si>
  <si>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</si>
  <si>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</si>
  <si>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</si>
  <si>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</si>
  <si>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</si>
  <si>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</si>
  <si>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</si>
  <si>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</si>
  <si>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</si>
  <si>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</si>
  <si>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</si>
  <si>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</si>
  <si>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</si>
  <si>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</si>
  <si>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</si>
  <si>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</si>
  <si>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</si>
  <si>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</si>
  <si>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</si>
  <si>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</si>
  <si>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</si>
  <si>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</si>
  <si>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</si>
  <si>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</si>
  <si>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</si>
  <si>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</si>
  <si>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</si>
  <si>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</si>
  <si>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</si>
  <si>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</si>
  <si>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</si>
  <si>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</si>
  <si>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</si>
  <si>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</si>
  <si>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</si>
  <si>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</si>
  <si>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</si>
  <si>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</si>
  <si>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</si>
  <si>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</si>
  <si>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</si>
  <si>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</si>
  <si>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</si>
  <si>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</si>
  <si>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</si>
  <si>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</si>
  <si>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</si>
  <si>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</si>
  <si>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</si>
  <si>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</si>
  <si>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</si>
  <si>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</si>
  <si>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粟国村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</si>
  <si>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</si>
  <si>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</si>
  <si>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</si>
  <si>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</si>
  <si>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</si>
  <si>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</si>
  <si>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</si>
  <si>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</si>
  <si>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</si>
  <si>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</si>
  <si>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</si>
  <si>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</si>
  <si>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</si>
  <si>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</si>
  <si>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</si>
  <si>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</si>
  <si>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</si>
  <si>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</si>
  <si>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</si>
  <si>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</si>
  <si>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</si>
  <si>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</si>
  <si>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</si>
  <si>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</si>
  <si>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</si>
  <si>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</si>
  <si>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</si>
  <si>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</si>
  <si>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</si>
  <si>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</si>
  <si>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</si>
  <si>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</si>
  <si>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</si>
  <si>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</si>
  <si>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</si>
  <si>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</si>
  <si>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</si>
  <si>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</si>
  <si>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</si>
  <si>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</si>
  <si>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</si>
  <si>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</si>
  <si>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</si>
  <si>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</si>
  <si>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</si>
  <si>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</si>
  <si>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</si>
  <si>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</si>
  <si>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</si>
  <si>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</si>
  <si>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</si>
  <si>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</si>
  <si>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</si>
  <si>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</si>
  <si>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</si>
  <si>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</si>
  <si>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</si>
  <si>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</si>
  <si>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</si>
  <si>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</si>
  <si>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</si>
  <si>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</si>
  <si>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</si>
  <si>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</si>
  <si>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</si>
  <si>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</si>
  <si>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</si>
  <si>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</si>
  <si>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</si>
  <si>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</si>
  <si>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</si>
  <si>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</si>
  <si>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</si>
  <si>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</si>
  <si>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</si>
  <si>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</si>
  <si>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</si>
  <si>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</si>
  <si>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</si>
  <si>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</si>
  <si>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</si>
  <si>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</si>
  <si>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</si>
  <si>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</si>
  <si>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</si>
  <si>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</si>
  <si>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</si>
  <si>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</si>
  <si>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</si>
  <si>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</si>
  <si>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</si>
  <si>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</si>
  <si>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</si>
  <si>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</si>
  <si>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</si>
  <si>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</si>
  <si>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</si>
  <si>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</si>
  <si>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</si>
  <si>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</si>
  <si>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</si>
  <si>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</si>
  <si>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</si>
  <si>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</si>
  <si>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</si>
  <si>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</si>
  <si>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</si>
  <si>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</si>
  <si>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</si>
  <si>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</si>
  <si>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</si>
  <si>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</si>
  <si>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</si>
  <si>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</si>
  <si>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</si>
  <si>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</si>
  <si>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</si>
  <si>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</si>
  <si>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</si>
  <si>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</si>
  <si>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沖縄県粟国村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</si>
  <si>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</si>
  <si>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</si>
  <si>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</si>
  <si>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</si>
  <si>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</si>
  <si>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</si>
  <si>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</si>
  <si>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</si>
  <si>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</si>
  <si>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</si>
  <si>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</si>
  <si>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</si>
  <si>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</si>
  <si>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</si>
  <si>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</si>
  <si>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</si>
  <si>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</si>
  <si>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</si>
  <si>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</si>
  <si>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</si>
  <si>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</si>
  <si>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</si>
  <si>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</si>
  <si>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</si>
  <si>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</si>
  <si>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</si>
  <si>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</si>
  <si>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</si>
  <si>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</si>
  <si>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</si>
  <si>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</si>
  <si>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</si>
  <si>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</si>
  <si>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</si>
  <si>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</si>
  <si>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</si>
  <si>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</si>
  <si>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</si>
  <si>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</si>
  <si>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</si>
  <si>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</si>
  <si>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</si>
  <si>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</si>
  <si>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</si>
  <si>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</si>
  <si>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</si>
  <si>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</si>
  <si>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</si>
  <si>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</si>
  <si>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</si>
  <si>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</si>
  <si>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</si>
  <si>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</si>
  <si>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</si>
  <si>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</si>
  <si>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</si>
  <si>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</si>
  <si>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</si>
  <si>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</si>
  <si>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</si>
  <si>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</si>
  <si>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</si>
  <si>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</si>
  <si>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</si>
  <si>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</si>
  <si>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</si>
  <si>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</si>
  <si>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</si>
  <si>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</si>
  <si>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</si>
  <si>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</si>
  <si>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</si>
  <si>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</si>
  <si>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</si>
  <si>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</si>
  <si>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</si>
  <si>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</si>
  <si>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</si>
  <si>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</si>
  <si>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</si>
  <si>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</si>
  <si>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</si>
  <si>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</si>
  <si>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</si>
  <si>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</si>
  <si>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</si>
  <si>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</si>
  <si>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</si>
  <si>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</si>
  <si>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</si>
  <si>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</si>
  <si>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</si>
  <si>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</si>
  <si>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</si>
  <si>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</si>
  <si>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</si>
  <si>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</si>
  <si>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</si>
  <si>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</si>
  <si>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</si>
  <si>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</si>
  <si>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</si>
  <si>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</si>
  <si>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</si>
  <si>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</si>
  <si>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</si>
  <si>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</si>
  <si>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</si>
  <si>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</si>
  <si>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</si>
  <si>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</si>
  <si>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</si>
  <si>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</si>
  <si>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</si>
  <si>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</si>
  <si>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</si>
  <si>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</si>
  <si>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</si>
  <si>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</si>
  <si>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</si>
  <si>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</si>
  <si>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</si>
  <si>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</si>
  <si>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</si>
  <si>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</si>
  <si>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</si>
  <si>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</si>
  <si>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</si>
  <si>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</si>
  <si>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</si>
  <si>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</si>
  <si>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</si>
  <si>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</si>
  <si>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</si>
  <si>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</si>
  <si>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</si>
  <si>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</si>
  <si>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</si>
  <si>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</si>
  <si>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</si>
  <si>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</si>
  <si>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</si>
  <si>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</si>
  <si>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</si>
  <si>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</si>
  <si>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</si>
  <si>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</si>
  <si>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</si>
  <si>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</si>
  <si>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</si>
  <si>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</si>
  <si>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沖縄県粟国村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</si>
  <si>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</si>
  <si>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</si>
  <si>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</si>
  <si>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</si>
  <si>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</si>
  <si>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</si>
  <si>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</si>
  <si>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</si>
  <si>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</si>
  <si>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</si>
  <si>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</si>
  <si>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</si>
  <si>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</si>
  <si>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</si>
  <si>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</si>
  <si>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</si>
  <si>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</si>
  <si>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</si>
  <si>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</si>
  <si>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</si>
  <si>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</si>
  <si>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</si>
  <si>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</si>
  <si>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</si>
  <si>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</si>
  <si>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</si>
  <si>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</si>
  <si>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</si>
  <si>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</si>
  <si>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</si>
  <si>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</si>
  <si>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</si>
  <si>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</si>
  <si>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</si>
  <si>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</si>
  <si>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</si>
  <si>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簡易水道事業特別会計</t>
    <phoneticPr fontId="5"/>
  </si>
  <si>
    <t>法非適用企業</t>
    <phoneticPr fontId="5"/>
  </si>
  <si>
    <t>航路事業特別会計</t>
    <phoneticPr fontId="5"/>
  </si>
  <si>
    <t>法非適用企業</t>
    <phoneticPr fontId="5"/>
  </si>
  <si>
    <t>農業集落排水事業特別会計</t>
    <phoneticPr fontId="5"/>
  </si>
  <si>
    <t>法非適用企業</t>
    <phoneticPr fontId="5"/>
  </si>
  <si>
    <t>村民牧場事業特別会計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</si>
  <si>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</si>
  <si>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</si>
  <si>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</si>
  <si>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</si>
  <si>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</si>
  <si>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</si>
  <si>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</si>
  <si>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</si>
  <si>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</si>
  <si>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</si>
  <si>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</si>
  <si>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</si>
  <si>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</si>
  <si>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</si>
  <si>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</si>
  <si>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</si>
  <si>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</si>
  <si>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</si>
  <si>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</si>
  <si>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</si>
  <si>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</si>
  <si>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</si>
  <si>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</si>
  <si>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</si>
  <si>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</si>
  <si>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</si>
  <si>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</si>
  <si>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</si>
  <si>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</si>
  <si>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</si>
  <si>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</si>
  <si>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</si>
  <si>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</si>
  <si>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</si>
  <si>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</si>
  <si>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</si>
  <si>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</si>
  <si>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</si>
  <si>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</si>
  <si>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</si>
  <si>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</si>
  <si>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</si>
  <si>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</si>
  <si>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</si>
  <si>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</si>
  <si>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</si>
  <si>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</si>
  <si>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</si>
  <si>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</si>
  <si>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</si>
  <si>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</si>
  <si>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</si>
  <si>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</si>
  <si>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</si>
  <si>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</si>
  <si>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</si>
  <si>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</si>
  <si>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</si>
  <si>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</si>
  <si>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</si>
  <si>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</si>
  <si>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</si>
  <si>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</si>
  <si>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</si>
  <si>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</si>
  <si>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</si>
  <si>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</si>
  <si>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</si>
  <si>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</si>
  <si>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</si>
  <si>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</si>
  <si>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</si>
  <si>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</si>
  <si>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</si>
  <si>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</si>
  <si>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</si>
  <si>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</si>
  <si>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</si>
  <si>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</si>
  <si>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</si>
  <si>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</si>
  <si>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</si>
  <si>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</si>
  <si>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</si>
  <si>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</si>
  <si>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</si>
  <si>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</si>
  <si>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</si>
  <si>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</si>
  <si>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</si>
  <si>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</si>
  <si>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</si>
  <si>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</si>
  <si>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</si>
  <si>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</si>
  <si>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</si>
  <si>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</si>
  <si>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</si>
  <si>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</si>
  <si>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</si>
  <si>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</si>
  <si>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</si>
  <si>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</si>
  <si>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</si>
  <si>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</si>
  <si>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</si>
  <si>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</si>
  <si>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</si>
  <si>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</si>
  <si>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</si>
  <si>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</si>
  <si>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</si>
  <si>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</si>
  <si>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</si>
  <si>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</si>
  <si>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</si>
  <si>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</si>
  <si>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</si>
  <si>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</si>
  <si>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</si>
  <si>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</si>
  <si>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</si>
  <si>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</si>
  <si>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</si>
  <si>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</si>
  <si>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</si>
  <si>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</si>
  <si>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</si>
  <si>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</si>
  <si>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</si>
  <si>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</si>
  <si>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</si>
  <si>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</si>
  <si>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</si>
  <si>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</si>
  <si>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</si>
  <si>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</si>
  <si>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</si>
  <si>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</si>
  <si>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</si>
  <si>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</si>
  <si>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</si>
  <si>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</si>
  <si>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</si>
  <si>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</si>
  <si>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20.33</t>
  </si>
  <si>
    <t>▲ 8.21</t>
  </si>
  <si>
    <t>一般会計</t>
  </si>
  <si>
    <t>国民健康保険特別会計</t>
  </si>
  <si>
    <t>航路事業特別会計</t>
  </si>
  <si>
    <t>▲ 6.38</t>
  </si>
  <si>
    <t>農業集落排水事業特別会計</t>
  </si>
  <si>
    <t>村民牧場事業特別会計</t>
  </si>
  <si>
    <t>後期高齢者医療特別会計</t>
  </si>
  <si>
    <t>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</si>
  <si>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</si>
  <si>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</si>
  <si>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</si>
  <si>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</si>
  <si>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</si>
  <si>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</si>
  <si>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</si>
  <si>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</si>
  <si>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庁舎建設整備基金</t>
    <rPh sb="0" eb="4">
      <t>チョウシャケンセツ</t>
    </rPh>
    <rPh sb="4" eb="8">
      <t>セイビキキン</t>
    </rPh>
    <phoneticPr fontId="5"/>
  </si>
  <si>
    <t>農山漁村活性化基金</t>
    <rPh sb="0" eb="4">
      <t>ノウヤマギョソン</t>
    </rPh>
    <rPh sb="4" eb="9">
      <t>カッセイカキキン</t>
    </rPh>
    <phoneticPr fontId="5"/>
  </si>
  <si>
    <t>育英基金</t>
    <rPh sb="0" eb="4">
      <t>イクエイキキン</t>
    </rPh>
    <phoneticPr fontId="5"/>
  </si>
  <si>
    <t>地域福祉基金</t>
    <rPh sb="0" eb="6">
      <t>チイキフクシキキン</t>
    </rPh>
    <phoneticPr fontId="5"/>
  </si>
  <si>
    <t>ふるさと農村活性化基金</t>
    <rPh sb="4" eb="11">
      <t>ノウソンカッセイカキキン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</si>
  <si>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</si>
  <si>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</si>
  <si>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べて高い水準にあり、有形固定資産減価償却率は類似団体よりも低い水準にある。これは、粟国村小中学校等古い施設の更新に係る起債額が増加し、現在も役場庁舎の建て替えを行っているために、将来負担比率は高くなっていく状況にある。一方、老朽化した施設の更新が進んでいるため、有形固定資産減価償却率は低い状況になっている。一時的に将来負担が増加しているものの、今後、公共施設等の維持管理に要する経費が減少すること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</si>
  <si>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</si>
  <si>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</si>
  <si>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</si>
  <si>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</si>
  <si>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</si>
  <si>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</si>
  <si>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同水準にあり、将来負担比率については高い水準にある。将来負担率が高い主な要因としては、粟国村小中学校の建て替えや新造船建設をおこない、多額の地方債を発行したことが考えられる。また、現在役場庁舎の建て替えも行い多額の地方債を発行する予定なので、これも将来負担比率を上げる要因になる。これらの地方債の償還年限に達すると、実質公債費比率が上昇していくことが考えられる。老朽化した施設の更新がある程度進んでいるため、多額の地方債を起こす機会は減っていくと思われるが、事業の選定を行い公債費の適正化に取り組んでいく必要がある。</t>
    <rPh sb="70" eb="73">
      <t>シンゾウセン</t>
    </rPh>
    <rPh sb="73" eb="75">
      <t>ケンセツ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</si>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</sst>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15"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628BA1A-22F8-4DC9-8557-93D306484F6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104B-4A00-B24A-3CB2A41206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362926</c:v>
                </c:pt>
                <c:pt idx="1">
                  <c:v>510174</c:v>
                </c:pt>
                <c:pt idx="2">
                  <c:v>368872</c:v>
                </c:pt>
                <c:pt idx="3">
                  <c:v>887106</c:v>
                </c:pt>
                <c:pt idx="4">
                  <c:v>925353</c:v>
                </c:pt>
              </c:numCache>
            </c:numRef>
          </c:val>
          <c:smooth val="0"/>
          <c:extLst>
            <c:ext xmlns:c16="http://schemas.microsoft.com/office/drawing/2014/chart" uri="{C3380CC4-5D6E-409C-BE32-E72D297353CC}">
              <c16:uniqueId val="{00000001-104B-4A00-B24A-3CB2A41206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31.05</c:v>
                </c:pt>
                <c:pt idx="1">
                  <c:v>18.34</c:v>
                </c:pt>
                <c:pt idx="2">
                  <c:v>8.1300000000000008</c:v>
                </c:pt>
                <c:pt idx="3">
                  <c:v>24.8</c:v>
                </c:pt>
                <c:pt idx="4">
                  <c:v>39.78</c:v>
                </c:pt>
              </c:numCache>
            </c:numRef>
          </c:val>
          <c:extLst>
            <c:ext xmlns:c16="http://schemas.microsoft.com/office/drawing/2014/chart" uri="{C3380CC4-5D6E-409C-BE32-E72D297353CC}">
              <c16:uniqueId val="{00000000-D73C-49FB-94FF-8E2D5B5027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35.86</c:v>
                </c:pt>
                <c:pt idx="1">
                  <c:v>49.07</c:v>
                </c:pt>
                <c:pt idx="2">
                  <c:v>24.56</c:v>
                </c:pt>
                <c:pt idx="3">
                  <c:v>58.69</c:v>
                </c:pt>
                <c:pt idx="4">
                  <c:v>67.260000000000005</c:v>
                </c:pt>
              </c:numCache>
            </c:numRef>
          </c:val>
          <c:extLst>
            <c:ext xmlns:c16="http://schemas.microsoft.com/office/drawing/2014/chart" uri="{C3380CC4-5D6E-409C-BE32-E72D297353CC}">
              <c16:uniqueId val="{00000001-D73C-49FB-94FF-8E2D5B5027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-20.329999999999998</c:v>
                </c:pt>
                <c:pt idx="1">
                  <c:v>-8.2100000000000009</c:v>
                </c:pt>
                <c:pt idx="2">
                  <c:v>6.59</c:v>
                </c:pt>
                <c:pt idx="3">
                  <c:v>22.11</c:v>
                </c:pt>
                <c:pt idx="4">
                  <c:v>21.61</c:v>
                </c:pt>
              </c:numCache>
            </c:numRef>
          </c:val>
          <c:smooth val="0"/>
          <c:extLst>
            <c:ext xmlns:c16="http://schemas.microsoft.com/office/drawing/2014/chart" uri="{C3380CC4-5D6E-409C-BE32-E72D297353CC}">
              <c16:uniqueId val="{00000002-D73C-49FB-94FF-8E2D5B5027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9B-4A22-B597-12816DB01F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9B-4A22-B597-12816DB01F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9B-4A22-B597-12816DB01F30}"/>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0.51</c:v>
                </c:pt>
                <c:pt idx="2">
                  <c:v>#N/A</c:v>
                </c:pt>
                <c:pt idx="3">
                  <c:v>4.28</c:v>
                </c:pt>
                <c:pt idx="4">
                  <c:v>#N/A</c:v>
                </c:pt>
                <c:pt idx="5">
                  <c:v>1.42</c:v>
                </c:pt>
                <c:pt idx="6">
                  <c:v>#N/A</c:v>
                </c:pt>
                <c:pt idx="7">
                  <c:v>0.06</c:v>
                </c:pt>
                <c:pt idx="8">
                  <c:v>#N/A</c:v>
                </c:pt>
                <c:pt idx="9">
                  <c:v>0</c:v>
                </c:pt>
              </c:numCache>
            </c:numRef>
          </c:val>
          <c:extLst>
            <c:ext xmlns:c16="http://schemas.microsoft.com/office/drawing/2014/chart" uri="{C3380CC4-5D6E-409C-BE32-E72D297353CC}">
              <c16:uniqueId val="{00000003-089B-4A22-B597-12816DB01F3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7.0000000000000007E-2</c:v>
                </c:pt>
                <c:pt idx="2">
                  <c:v>#N/A</c:v>
                </c:pt>
                <c:pt idx="3">
                  <c:v>0.11</c:v>
                </c:pt>
                <c:pt idx="4">
                  <c:v>#N/A</c:v>
                </c:pt>
                <c:pt idx="5">
                  <c:v>0.05</c:v>
                </c:pt>
                <c:pt idx="6">
                  <c:v>#N/A</c:v>
                </c:pt>
                <c:pt idx="7">
                  <c:v>0.02</c:v>
                </c:pt>
                <c:pt idx="8">
                  <c:v>#N/A</c:v>
                </c:pt>
                <c:pt idx="9">
                  <c:v>0.03</c:v>
                </c:pt>
              </c:numCache>
            </c:numRef>
          </c:val>
          <c:extLst>
            <c:ext xmlns:c16="http://schemas.microsoft.com/office/drawing/2014/chart" uri="{C3380CC4-5D6E-409C-BE32-E72D297353CC}">
              <c16:uniqueId val="{00000004-089B-4A22-B597-12816DB01F30}"/>
            </c:ext>
          </c:extLst>
        </c:ser>
        <c:ser>
          <c:idx val="5"/>
          <c:order val="5"/>
          <c:tx>
            <c:strRef>
              <c:f>データシート!$A$32</c:f>
              <c:strCache>
                <c:ptCount val="1"/>
                <c:pt idx="0">
                  <c:v>村民牧場事業特別会計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2.52</c:v>
                </c:pt>
                <c:pt idx="2">
                  <c:v>#N/A</c:v>
                </c:pt>
                <c:pt idx="3">
                  <c:v>4.07</c:v>
                </c:pt>
                <c:pt idx="4">
                  <c:v>#N/A</c:v>
                </c:pt>
                <c:pt idx="5">
                  <c:v>4.3099999999999996</c:v>
                </c:pt>
                <c:pt idx="6">
                  <c:v>#N/A</c:v>
                </c:pt>
                <c:pt idx="7">
                  <c:v>0.64</c:v>
                </c:pt>
                <c:pt idx="8">
                  <c:v>#N/A</c:v>
                </c:pt>
                <c:pt idx="9">
                  <c:v>0.06</c:v>
                </c:pt>
              </c:numCache>
            </c:numRef>
          </c:val>
          <c:extLst>
            <c:ext xmlns:c16="http://schemas.microsoft.com/office/drawing/2014/chart" uri="{C3380CC4-5D6E-409C-BE32-E72D297353CC}">
              <c16:uniqueId val="{00000005-089B-4A22-B597-12816DB01F30}"/>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1.04</c:v>
                </c:pt>
                <c:pt idx="4">
                  <c:v>#N/A</c:v>
                </c:pt>
                <c:pt idx="5">
                  <c:v>0.05</c:v>
                </c:pt>
                <c:pt idx="6">
                  <c:v>#N/A</c:v>
                </c:pt>
                <c:pt idx="7">
                  <c:v>0.06</c:v>
                </c:pt>
                <c:pt idx="8">
                  <c:v>#N/A</c:v>
                </c:pt>
                <c:pt idx="9">
                  <c:v>0.2</c:v>
                </c:pt>
              </c:numCache>
            </c:numRef>
          </c:val>
          <c:extLst>
            <c:ext xmlns:c16="http://schemas.microsoft.com/office/drawing/2014/chart" uri="{C3380CC4-5D6E-409C-BE32-E72D297353CC}">
              <c16:uniqueId val="{00000006-089B-4A22-B597-12816DB01F30}"/>
            </c:ext>
          </c:extLst>
        </c:ser>
        <c:ser>
          <c:idx val="7"/>
          <c:order val="7"/>
          <c:tx>
            <c:strRef>
              <c:f>データシート!$A$34</c:f>
              <c:strCache>
                <c:ptCount val="1"/>
                <c:pt idx="0">
                  <c:v>航路事業特別会計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0.17</c:v>
                </c:pt>
                <c:pt idx="4">
                  <c:v>#N/A</c:v>
                </c:pt>
                <c:pt idx="5">
                  <c:v>0.53</c:v>
                </c:pt>
                <c:pt idx="6">
                  <c:v>6.38</c:v>
                </c:pt>
                <c:pt idx="7">
                  <c:v>#N/A</c:v>
                </c:pt>
                <c:pt idx="8">
                  <c:v>#N/A</c:v>
                </c:pt>
                <c:pt idx="9">
                  <c:v>0.36</c:v>
                </c:pt>
              </c:numCache>
            </c:numRef>
          </c:val>
          <c:extLst>
            <c:ext xmlns:c16="http://schemas.microsoft.com/office/drawing/2014/chart" uri="{C3380CC4-5D6E-409C-BE32-E72D297353CC}">
              <c16:uniqueId val="{00000007-089B-4A22-B597-12816DB01F3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5.26</c:v>
                </c:pt>
                <c:pt idx="2">
                  <c:v>#N/A</c:v>
                </c:pt>
                <c:pt idx="3">
                  <c:v>2.65</c:v>
                </c:pt>
                <c:pt idx="4">
                  <c:v>#N/A</c:v>
                </c:pt>
                <c:pt idx="5">
                  <c:v>4.4000000000000004</c:v>
                </c:pt>
                <c:pt idx="6">
                  <c:v>#N/A</c:v>
                </c:pt>
                <c:pt idx="7">
                  <c:v>1.7</c:v>
                </c:pt>
                <c:pt idx="8">
                  <c:v>#N/A</c:v>
                </c:pt>
                <c:pt idx="9">
                  <c:v>17.440000000000001</c:v>
                </c:pt>
              </c:numCache>
            </c:numRef>
          </c:val>
          <c:extLst>
            <c:ext xmlns:c16="http://schemas.microsoft.com/office/drawing/2014/chart" uri="{C3380CC4-5D6E-409C-BE32-E72D297353CC}">
              <c16:uniqueId val="{00000008-089B-4A22-B597-12816DB01F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31.35</c:v>
                </c:pt>
                <c:pt idx="2">
                  <c:v>#N/A</c:v>
                </c:pt>
                <c:pt idx="3">
                  <c:v>18.34</c:v>
                </c:pt>
                <c:pt idx="4">
                  <c:v>#N/A</c:v>
                </c:pt>
                <c:pt idx="5">
                  <c:v>8.1199999999999992</c:v>
                </c:pt>
                <c:pt idx="6">
                  <c:v>#N/A</c:v>
                </c:pt>
                <c:pt idx="7">
                  <c:v>24.8</c:v>
                </c:pt>
                <c:pt idx="8">
                  <c:v>#N/A</c:v>
                </c:pt>
                <c:pt idx="9">
                  <c:v>39.78</c:v>
                </c:pt>
              </c:numCache>
            </c:numRef>
          </c:val>
          <c:extLst>
            <c:ext xmlns:c16="http://schemas.microsoft.com/office/drawing/2014/chart" uri="{C3380CC4-5D6E-409C-BE32-E72D297353CC}">
              <c16:uniqueId val="{00000009-089B-4A22-B597-12816DB01F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89</c:v>
                </c:pt>
                <c:pt idx="5">
                  <c:v>81</c:v>
                </c:pt>
                <c:pt idx="8">
                  <c:v>86</c:v>
                </c:pt>
                <c:pt idx="11">
                  <c:v>84</c:v>
                </c:pt>
                <c:pt idx="14">
                  <c:v>95</c:v>
                </c:pt>
              </c:numCache>
            </c:numRef>
          </c:val>
          <c:extLst>
            <c:ext xmlns:c16="http://schemas.microsoft.com/office/drawing/2014/chart" uri="{C3380CC4-5D6E-409C-BE32-E72D297353CC}">
              <c16:uniqueId val="{00000000-529D-4BDC-8F39-ECEF6AF5EF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9D-4BDC-8F39-ECEF6AF5EF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9D-4BDC-8F39-ECEF6AF5EF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3-529D-4BDC-8F39-ECEF6AF5EF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c:v>
                </c:pt>
                <c:pt idx="3">
                  <c:v>12</c:v>
                </c:pt>
                <c:pt idx="6">
                  <c:v>9</c:v>
                </c:pt>
                <c:pt idx="9">
                  <c:v>5</c:v>
                </c:pt>
                <c:pt idx="12">
                  <c:v>10</c:v>
                </c:pt>
              </c:numCache>
            </c:numRef>
          </c:val>
          <c:extLst>
            <c:ext xmlns:c16="http://schemas.microsoft.com/office/drawing/2014/chart" uri="{C3380CC4-5D6E-409C-BE32-E72D297353CC}">
              <c16:uniqueId val="{00000004-529D-4BDC-8F39-ECEF6AF5EF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D-4BDC-8F39-ECEF6AF5EF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9D-4BDC-8F39-ECEF6AF5EF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123</c:v>
                </c:pt>
                <c:pt idx="3">
                  <c:v>117</c:v>
                </c:pt>
                <c:pt idx="6">
                  <c:v>128</c:v>
                </c:pt>
                <c:pt idx="9">
                  <c:v>119</c:v>
                </c:pt>
                <c:pt idx="12">
                  <c:v>142</c:v>
                </c:pt>
              </c:numCache>
            </c:numRef>
          </c:val>
          <c:extLst>
            <c:ext xmlns:c16="http://schemas.microsoft.com/office/drawing/2014/chart" uri="{C3380CC4-5D6E-409C-BE32-E72D297353CC}">
              <c16:uniqueId val="{00000007-529D-4BDC-8F39-ECEF6AF5EF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c:v>
                </c:pt>
                <c:pt idx="2">
                  <c:v>#N/A</c:v>
                </c:pt>
                <c:pt idx="3">
                  <c:v>#N/A</c:v>
                </c:pt>
                <c:pt idx="4">
                  <c:v>48</c:v>
                </c:pt>
                <c:pt idx="5">
                  <c:v>#N/A</c:v>
                </c:pt>
                <c:pt idx="6">
                  <c:v>#N/A</c:v>
                </c:pt>
                <c:pt idx="7">
                  <c:v>51</c:v>
                </c:pt>
                <c:pt idx="8">
                  <c:v>#N/A</c:v>
                </c:pt>
                <c:pt idx="9">
                  <c:v>#N/A</c:v>
                </c:pt>
                <c:pt idx="10">
                  <c:v>41</c:v>
                </c:pt>
                <c:pt idx="11">
                  <c:v>#N/A</c:v>
                </c:pt>
                <c:pt idx="12">
                  <c:v>#N/A</c:v>
                </c:pt>
                <c:pt idx="13">
                  <c:v>57</c:v>
                </c:pt>
                <c:pt idx="14">
                  <c:v>#N/A</c:v>
                </c:pt>
              </c:numCache>
            </c:numRef>
          </c:val>
          <c:smooth val="0"/>
          <c:extLst>
            <c:ext xmlns:c16="http://schemas.microsoft.com/office/drawing/2014/chart" uri="{C3380CC4-5D6E-409C-BE32-E72D297353CC}">
              <c16:uniqueId val="{00000008-529D-4BDC-8F39-ECEF6AF5EF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819</c:v>
                </c:pt>
                <c:pt idx="5">
                  <c:v>864</c:v>
                </c:pt>
                <c:pt idx="8">
                  <c:v>1042</c:v>
                </c:pt>
                <c:pt idx="11">
                  <c:v>1078</c:v>
                </c:pt>
                <c:pt idx="14">
                  <c:v>1096</c:v>
                </c:pt>
              </c:numCache>
            </c:numRef>
          </c:val>
          <c:extLst>
            <c:ext xmlns:c16="http://schemas.microsoft.com/office/drawing/2014/chart" uri="{C3380CC4-5D6E-409C-BE32-E72D297353CC}">
              <c16:uniqueId val="{00000000-56C2-44D8-9359-9C9B194846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6C2-44D8-9359-9C9B194846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712</c:v>
                </c:pt>
                <c:pt idx="5">
                  <c:v>801</c:v>
                </c:pt>
                <c:pt idx="8">
                  <c:v>643</c:v>
                </c:pt>
                <c:pt idx="11">
                  <c:v>729</c:v>
                </c:pt>
                <c:pt idx="14">
                  <c:v>708</c:v>
                </c:pt>
              </c:numCache>
            </c:numRef>
          </c:val>
          <c:extLst>
            <c:ext xmlns:c16="http://schemas.microsoft.com/office/drawing/2014/chart" uri="{C3380CC4-5D6E-409C-BE32-E72D297353CC}">
              <c16:uniqueId val="{00000002-56C2-44D8-9359-9C9B194846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C2-44D8-9359-9C9B194846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C2-44D8-9359-9C9B194846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C2-44D8-9359-9C9B194846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73</c:v>
                </c:pt>
                <c:pt idx="3">
                  <c:v>64</c:v>
                </c:pt>
                <c:pt idx="6">
                  <c:v>36</c:v>
                </c:pt>
                <c:pt idx="9">
                  <c:v>0</c:v>
                </c:pt>
                <c:pt idx="12">
                  <c:v>0</c:v>
                </c:pt>
              </c:numCache>
            </c:numRef>
          </c:val>
          <c:extLst>
            <c:ext xmlns:c16="http://schemas.microsoft.com/office/drawing/2014/chart" uri="{C3380CC4-5D6E-409C-BE32-E72D297353CC}">
              <c16:uniqueId val="{00000006-56C2-44D8-9359-9C9B194846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6C2-44D8-9359-9C9B194846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123</c:v>
                </c:pt>
                <c:pt idx="3">
                  <c:v>128</c:v>
                </c:pt>
                <c:pt idx="6">
                  <c:v>156</c:v>
                </c:pt>
                <c:pt idx="9">
                  <c:v>202</c:v>
                </c:pt>
                <c:pt idx="12">
                  <c:v>167</c:v>
                </c:pt>
              </c:numCache>
            </c:numRef>
          </c:val>
          <c:extLst>
            <c:ext xmlns:c16="http://schemas.microsoft.com/office/drawing/2014/chart" uri="{C3380CC4-5D6E-409C-BE32-E72D297353CC}">
              <c16:uniqueId val="{00000008-56C2-44D8-9359-9C9B194846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6C2-44D8-9359-9C9B194846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1551</c:v>
                </c:pt>
                <c:pt idx="3">
                  <c:v>1643</c:v>
                </c:pt>
                <c:pt idx="6">
                  <c:v>1619</c:v>
                </c:pt>
                <c:pt idx="9">
                  <c:v>1900</c:v>
                </c:pt>
                <c:pt idx="12">
                  <c:v>2425</c:v>
                </c:pt>
              </c:numCache>
            </c:numRef>
          </c:val>
          <c:extLst>
            <c:ext xmlns:c16="http://schemas.microsoft.com/office/drawing/2014/chart" uri="{C3380CC4-5D6E-409C-BE32-E72D297353CC}">
              <c16:uniqueId val="{0000000A-56C2-44D8-9359-9C9B194846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215</c:v>
                </c:pt>
                <c:pt idx="2">
                  <c:v>#N/A</c:v>
                </c:pt>
                <c:pt idx="3">
                  <c:v>#N/A</c:v>
                </c:pt>
                <c:pt idx="4">
                  <c:v>170</c:v>
                </c:pt>
                <c:pt idx="5">
                  <c:v>#N/A</c:v>
                </c:pt>
                <c:pt idx="6">
                  <c:v>#N/A</c:v>
                </c:pt>
                <c:pt idx="7">
                  <c:v>126</c:v>
                </c:pt>
                <c:pt idx="8">
                  <c:v>#N/A</c:v>
                </c:pt>
                <c:pt idx="9">
                  <c:v>#N/A</c:v>
                </c:pt>
                <c:pt idx="10">
                  <c:v>295</c:v>
                </c:pt>
                <c:pt idx="11">
                  <c:v>#N/A</c:v>
                </c:pt>
                <c:pt idx="12">
                  <c:v>#N/A</c:v>
                </c:pt>
                <c:pt idx="13">
                  <c:v>787</c:v>
                </c:pt>
                <c:pt idx="14">
                  <c:v>#N/A</c:v>
                </c:pt>
              </c:numCache>
            </c:numRef>
          </c:val>
          <c:smooth val="0"/>
          <c:extLst>
            <c:ext xmlns:c16="http://schemas.microsoft.com/office/drawing/2014/chart" uri="{C3380CC4-5D6E-409C-BE32-E72D297353CC}">
              <c16:uniqueId val="{0000000B-56C2-44D8-9359-9C9B194846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166</c:v>
                </c:pt>
                <c:pt idx="1">
                  <c:v>438</c:v>
                </c:pt>
                <c:pt idx="2">
                  <c:v>490</c:v>
                </c:pt>
              </c:numCache>
            </c:numRef>
          </c:val>
          <c:extLst>
            <c:ext xmlns:c16="http://schemas.microsoft.com/office/drawing/2014/chart" uri="{C3380CC4-5D6E-409C-BE32-E72D297353CC}">
              <c16:uniqueId val="{00000000-93EC-42DF-9134-33810C27FD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93EC-42DF-9134-33810C27FD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402</c:v>
                </c:pt>
                <c:pt idx="1">
                  <c:v>230</c:v>
                </c:pt>
                <c:pt idx="2">
                  <c:v>157</c:v>
                </c:pt>
              </c:numCache>
            </c:numRef>
          </c:val>
          <c:extLst>
            <c:ext xmlns:c16="http://schemas.microsoft.com/office/drawing/2014/chart" uri="{C3380CC4-5D6E-409C-BE32-E72D297353CC}">
              <c16:uniqueId val="{00000002-93EC-42DF-9134-33810C27FD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{4962F3BB-7B31-4647-9FB7-7230AA49C7D1}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7F8-4348-ADBC-A97E45B37D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{E52D77AF-D345-454C-B3FF-11BC524BA41A}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F8-4348-ADBC-A97E45B37D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{0E43780F-7DEF-46FC-8F29-32D674049023}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F8-4348-ADBC-A97E45B37D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{6DF8C294-319C-4FC4-8D3B-F72A558565D1}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F8-4348-ADBC-A97E45B37D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{F7FF9A5A-47CA-4281-93DA-A0C0E153321B}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F8-4348-ADBC-A97E45B37D97}"/>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{EC997AA4-B13F-4244-9F11-D8C7FF9A6B37}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7F8-4348-ADBC-A97E45B37D97}"/>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{B36563E5-2EA0-4FB2-93A1-00B6E02A35CA}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7F8-4348-ADBC-A97E45B37D97}"/>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{FFF498D8-1A19-4502-BD98-A34AA7954756}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7F8-4348-ADBC-A97E45B37D97}"/>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{F0B3F85A-D09D-45FE-9870-04BF2B10A95B}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7F8-4348-ADBC-A97E45B37D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45.6</c:v>
                </c:pt>
                <c:pt idx="8">
                  <c:v>47.2</c:v>
                </c:pt>
                <c:pt idx="16">
                  <c:v>42.6</c:v>
                </c:pt>
                <c:pt idx="24">
                  <c:v>43.4</c:v>
                </c:pt>
                <c:pt idx="32">
                  <c:v>46.2</c:v>
                </c:pt>
              </c:numCache>
            </c:numRef>
          </c:xVal>
          <c:yVal>
            <c:numRef>
              <c:f>公会計指標分析・財政指標組合せ分析表!$BP$51:$DC$51</c:f>
              <c:numCache>
                <c:formatCode>#,##0.0;"▲ "#,##0.0</c:formatCode>
                <c:ptCount val="40"/>
                <c:pt idx="0">
                  <c:v>37</c:v>
                </c:pt>
                <c:pt idx="8">
                  <c:v>28.9</c:v>
                </c:pt>
                <c:pt idx="16">
                  <c:v>21.4</c:v>
                </c:pt>
                <c:pt idx="24">
                  <c:v>44.6</c:v>
                </c:pt>
                <c:pt idx="32">
                  <c:v>124.2</c:v>
                </c:pt>
              </c:numCache>
            </c:numRef>
          </c:yVal>
          <c:smooth val="0"/>
          <c:extLst>
            <c:ext xmlns:c16="http://schemas.microsoft.com/office/drawing/2014/chart" uri="{C3380CC4-5D6E-409C-BE32-E72D297353CC}">
              <c16:uniqueId val="{00000009-47F8-4348-ADBC-A97E45B37D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53669196155937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{1CAF4B5E-AD10-42D1-B7C1-0F4B19168FF9}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7F8-4348-ADBC-A97E45B37D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{A003F99F-F03A-4EA1-A4A8-C05D9E4B7710}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F8-4348-ADBC-A97E45B37D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{F254EFC7-C5C6-4897-9FA0-9F8A9FC4A292}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F8-4348-ADBC-A97E45B37D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{07768FC8-141E-4575-BBA7-D36158B1224D}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F8-4348-ADBC-A97E45B37D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{3DC6F5F0-432A-4F44-9709-229521ED2B89}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F8-4348-ADBC-A97E45B37D97}"/>
                </c:ext>
              </c:extLst>
            </c:dLbl>
            <c:dLbl>
              <c:idx val="8"/>
              <c:layout>
                <c:manualLayout>
                  <c:x val="-2.8249328797590283E-2"/>
                  <c:y val="-4.5114315056352043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{5F058E04-E831-4BEF-B8BE-7AE72EEC5B9F}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7F8-4348-ADBC-A97E45B37D97}"/>
                </c:ext>
              </c:extLst>
            </c:dLbl>
            <c:dLbl>
              <c:idx val="16"/>
              <c:layout>
                <c:manualLayout>
                  <c:x val="-4.0148519277538958E-2"/>
                  <c:y val="-8.436376915537832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{D5006EA0-958A-4E93-AC4F-6341E3BFF657}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7F8-4348-ADBC-A97E45B37D97}"/>
                </c:ext>
              </c:extLst>
            </c:dLbl>
            <c:dLbl>
              <c:idx val="24"/>
              <c:layout>
                <c:manualLayout>
                  <c:x val="-3.0257912383586237E-2"/>
                  <c:y val="-8.4363769155378326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{AF95478D-01F0-45C8-84B5-007B2120DBBB}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7F8-4348-ADBC-A97E45B37D97}"/>
                </c:ext>
              </c:extLst>
            </c:dLbl>
            <c:dLbl>
              <c:idx val="32"/>
              <c:layout>
                <c:manualLayout>
                  <c:x val="-3.2015750650234161E-2"/>
                  <c:y val="-4.5114315056352043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{6B6F7616-F0D4-4608-892E-5261C8D9205A}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7F8-4348-ADBC-A97E45B37D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7F8-4348-ADBC-A97E45B37D9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{D5C4FF47-BD9E-4E0B-B7B3-0AAC260594FC}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82A-4809-9333-AEB16F186A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{C09D4689-F79D-4E5A-99EE-797335012B93}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2A-4809-9333-AEB16F186A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{C8A6FA85-771B-4C01-ABCD-EB1B8E06D428}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2A-4809-9333-AEB16F186A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{0E7B76EB-C5BA-42A2-A254-3A99969707A4}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2A-4809-9333-AEB16F186A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{A25F5C3F-CCBC-42A2-B3FE-30C00F6CDBE8}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2A-4809-9333-AEB16F186A2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{21450428-B611-4361-9123-A6D9CDBA5967}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82A-4809-9333-AEB16F186A2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{9036C1A6-1434-4EF6-8DA9-DECEDFF71494}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82A-4809-9333-AEB16F186A2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{13A20E71-2599-4E20-A0C9-E3816EFE4854}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82A-4809-9333-AEB16F186A2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{D4B6B5DE-B136-4A57-A51B-DC626E1E1528}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82A-4809-9333-AEB16F186A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6.9</c:v>
                </c:pt>
                <c:pt idx="16">
                  <c:v>8</c:v>
                </c:pt>
                <c:pt idx="24">
                  <c:v>7.6</c:v>
                </c:pt>
                <c:pt idx="32">
                  <c:v>7.9</c:v>
                </c:pt>
              </c:numCache>
            </c:numRef>
          </c:xVal>
          <c:yVal>
            <c:numRef>
              <c:f>公会計指標分析・財政指標組合せ分析表!$BP$73:$DC$73</c:f>
              <c:numCache>
                <c:formatCode>#,##0.0;"▲ "#,##0.0</c:formatCode>
                <c:ptCount val="40"/>
                <c:pt idx="0">
                  <c:v>37</c:v>
                </c:pt>
                <c:pt idx="8">
                  <c:v>28.9</c:v>
                </c:pt>
                <c:pt idx="16">
                  <c:v>21.4</c:v>
                </c:pt>
                <c:pt idx="24">
                  <c:v>44.6</c:v>
                </c:pt>
                <c:pt idx="32">
                  <c:v>124.2</c:v>
                </c:pt>
              </c:numCache>
            </c:numRef>
          </c:yVal>
          <c:smooth val="0"/>
          <c:extLst>
            <c:ext xmlns:c16="http://schemas.microsoft.com/office/drawing/2014/chart" uri="{C3380CC4-5D6E-409C-BE32-E72D297353CC}">
              <c16:uniqueId val="{00000009-482A-4809-9333-AEB16F186A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{99CF2413-E384-45F4-8FD1-D7C09EEC41DD}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82A-4809-9333-AEB16F186A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{30EFD53E-9CFE-45AD-9255-7EA883DFBE38}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2A-4809-9333-AEB16F186A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{FAE94E17-86C1-422F-963A-EAB1C2A01BD2}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2A-4809-9333-AEB16F186A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{ACAF5574-6BEF-4FA2-8E81-B2B49DB4E308}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2A-4809-9333-AEB16F186A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{33AEF6A2-E687-46F8-9388-54078DF2DDFB}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2A-4809-9333-AEB16F186A24}"/>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{6B1CF1A7-8B2E-43E6-A421-5E07FAE25B68}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82A-4809-9333-AEB16F186A2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{0EDB76F5-8648-4728-A762-FD820B268384}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82A-4809-9333-AEB16F186A2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{C6617F04-42B5-4A2B-810D-BCF3CABA2A3D}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82A-4809-9333-AEB16F186A2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{7FD0D523-8361-4D9A-BE7A-BA290CEB63E1}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82A-4809-9333-AEB16F186A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82A-4809-9333-AEB16F186A24}"/>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新規発行債について、ハード事業の増加により増加傾向にあることから、実質公債費率の分子となる額もまた増加傾向にある。</a:t>
          </a:r>
        </a:p>
        <a:p>
          <a:r>
            <a:rPr kumimoji="1" lang="ja-JP" altLang="en-US" sz="1400">
              <a:latin typeface="ＭＳ ゴシック" pitchFamily="49" charset="-128"/>
              <a:ea typeface="ＭＳ ゴシック" pitchFamily="49" charset="-128"/>
            </a:rPr>
            <a:t>新規事業について優先順位を査定し起債メニューを精査、同年度に多数の起債発行をしないよう起債抑制をはかり低水準の維持に努める。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満期一括償還地方債の利用がない。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年度より大幅に増加した。</a:t>
          </a:r>
        </a:p>
        <a:p>
          <a:r>
            <a:rPr kumimoji="1" lang="ja-JP" altLang="en-US" sz="1400">
              <a:latin typeface="ＭＳ ゴシック" pitchFamily="49" charset="-128"/>
              <a:ea typeface="ＭＳ ゴシック" pitchFamily="49" charset="-128"/>
            </a:rPr>
            <a:t>主な要因として、役場機能緊急保全事業に係る借入による地方債残高増加がある。</a:t>
          </a:r>
        </a:p>
        <a:p>
          <a:r>
            <a:rPr kumimoji="1" lang="ja-JP" altLang="en-US" sz="1400">
              <a:latin typeface="ＭＳ ゴシック" pitchFamily="49" charset="-128"/>
              <a:ea typeface="ＭＳ ゴシック" pitchFamily="49" charset="-128"/>
            </a:rPr>
            <a:t>一般事業債において新庁舎建設、公営企業債において簡易水道事業の配水管更新が見込まれるため、地方債発行の抑制や基金の運営等適正な財政運営に努める。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沖縄県粟国村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役場機能緊急保全事業による新庁舎建設工事があり庁舎建設基金の使用があったため、基金が減少した。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年度に廃止し、全額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百万円を庁舎建設整備基金に積み立てを行った。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今後、公債費の増加が見込まれるが、歳入の確保並びに歳出の抑制を図っていくことで、積立金の財源確保に努めていく。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①庁舎建設整備基金（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までふるさと創生事業基金）：新庁舎建設に要する基金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②農山漁村活性化基金：農水産業の担い手対策等の助成に要する基金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③育英基金：高校や大学の就学支援に要する貸付金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④地域福祉基金：高齢化社会に伴う地域福祉活動に要する基金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⑤ふるさと農村活性化基金：農地の土地改良施設の機能の維持及び強化に係る活動を推進するための基金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年度で廃止し、全額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百万円を①庁舎建設整備基金に積み立てを行った。その他②～⑤の基金については活用実績が少ないことから増減はない。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年度には建設工事に伴う新規発行債を予定していることから、公債費の負担軽減に向けて可能な限り建設整備基金に積み立てる。その他の基金についても必要に応じて積み立てていく。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年度からの沖縄振興特別推進交付金事業や沖縄離島活性化推進事業等の補助金を活用したハード事業等の実施により基金残高は減少傾向になっているが、令和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年度の標財比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百万円増加した。これは特別会計歳出削減を行った事による一般会計から特別会計への繰出金の見直しが影響したと考えられる。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今後、公債費の増加が見込まれるが、歳入の確保並びに歳出の抑制を図っていくことで、積立金の財源確保に努めていく。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今後、公債費の増加が見込まれるが、歳入の確保並びに歳出の抑制を図っていくことで、積立金の財源確保に努めていく。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41E863-F538-427F-BFE2-5AE178148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574DA6C-9DCD-4FA7-8AEC-67266632E1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732049A-61F6-42DA-89EC-0CEFD4BD032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CDB7E93-4583-48D6-AFEE-A9F5F29DEE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CAC9DCE-46F7-46C5-80E8-F464C5E28B6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567A8C8-2FEE-4C79-AF0B-B22DC88126E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D6F70C8-C31A-4FAE-90F3-83C2FFAAC70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224112D-21AD-4F2E-96AD-3141BD68619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1D6358F-3EEF-40A2-B859-234C599D9C9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E3A5077-2E8E-4594-B22A-4E6FE8499A9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2739D88-E963-4E44-A929-71446AE3FF6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0701C19-26C3-4AB4-813A-61D5709CA37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661
7.65
2,473,871
2,153,483
290,088
729,198
2,424,554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EA190B3-3948-4076-8000-B13967740BA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E462BF1-17D2-4E33-B9B7-4FE48772922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5C4F602-7591-4BE9-9218-068BF47F383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FFB84D3-BF54-40A4-890C-D98F51BFED6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9D14596-C803-4E7B-B2E7-B9087E039B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89C96AD-9B59-4D60-BBA4-CAFE1F85999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4B8D58F-0638-4FB0-9005-EB7A95786E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F552134-D6BB-4838-A111-5B70EACD05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23845E9-E6CE-4E11-A0A8-91A9E600FE2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5D925C8-47E6-4E15-B080-D9AAE13CA3B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864B0F1-5A51-4B2A-B721-7733382DD7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D852B75-6180-451D-9772-A9246D5EBFB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A5360C2-4E9A-4D13-9AA9-59CBF218843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880A8E5-B237-49C6-A320-B0BEEB8CAFB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6C9BDE3-282C-4A7F-9188-FF00958BFCF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330FB55-1820-4174-BEBC-638E11D5697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14F869A-B5F1-487D-8826-672F0BD9D9D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A1E941A-6CEE-4D51-97D8-107346F4AE3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8A6CD85-CEF5-4BB2-86C2-059C07AA0AB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38A7794-E267-4F6D-9A98-B240388D3CA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9219DF0E-8F5F-49CE-A764-F7160BF7A5D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16B66F7-218B-4572-A5B1-B315BEE94FB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99BFE6C-EE35-43BD-8289-14DBA65FE05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FF68D43-2463-4970-AFAB-099EECDBE96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B028D3F-7271-4996-89E9-98D3C411E15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27F86DF-89A9-4ECA-AE12-16FA4BA92E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DDBAF71-F291-4B37-8A36-7AFD8A6783A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99F4C0D-9488-4420-87FF-5D61E0B8773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79B7BFC-BCE6-4C8C-966F-88E4A1CF6F4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82AD7A9-EC73-4274-8E05-C370B125517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DDBAE2F-3D9D-4478-B1A2-C72F5D78479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24D50FC-7AA2-46D8-83A1-3A80D7DB452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C651CC9-2DC2-4F6C-B114-0EB07A2EFEA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CFC41E7-CBE3-42DF-8AE0-A1E1A0455EF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6CF0339-AD9D-4AE2-ABA8-008A913B60B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有形固定資産減価償却率は類似団体より低い水準にあり、現在老朽化率が</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％を超えている役場庁舎についても建て替えを行っている最中である。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公共施設等管理計画に基づき老朽化率の高い施設については適切な対応を行っていく。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AF9D9EB-E0BD-44F4-95FE-2D40B8E4569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6CD3595-7274-467A-94EC-4CDF783205B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1DE9246-E8B7-4724-83C5-AF8F6DD3F69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8830F564-6E1B-4E72-AA0E-60615B72DD7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F6A4C55-68CF-480D-BD69-07F6FF89E9F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C2D9B52E-064F-4682-837A-E13661BC65F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7A8E625-6632-4A5E-950A-BC6EF7A2AC2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94569D1B-8F98-4FB0-B9DB-B58C6E31F5D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E224206-7FD3-451E-AFBF-CACD0AF175A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34EA1233-3D5B-4702-8752-23D368D3FB3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03E495E-F2FE-4097-AAE2-93343A69C7B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C6415934-EBD9-433B-846D-368DB60CE37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375494C-D75C-4F2E-AF98-6FA6E23AAFA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B648360-8B5F-48DA-8AAD-5428A749815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72B714C-D8B2-40B8-BFD0-CE81CF8F447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0AB0B35-86C7-447B-8ED2-A65933E5F0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B965A11-7C76-4A67-820B-A8D9F3F33C5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652070A-6003-4941-8478-B25765BB7A8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67" name="直線コネクタ 66">
          <a:extLst>
            <a:ext uri="{FF2B5EF4-FFF2-40B4-BE49-F238E27FC236}">
              <a16:creationId xmlns:a16="http://schemas.microsoft.com/office/drawing/2014/main" id="{16F8F489-89EF-467D-8693-77D51F2EE73D}"/>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68" name="有形固定資産減価償却率最小値テキスト">
          <a:extLst>
            <a:ext uri="{FF2B5EF4-FFF2-40B4-BE49-F238E27FC236}">
              <a16:creationId xmlns:a16="http://schemas.microsoft.com/office/drawing/2014/main" id="{7881C4EF-CE78-4B16-8A1C-1752E1505251}"/>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69" name="直線コネクタ 68">
          <a:extLst>
            <a:ext uri="{FF2B5EF4-FFF2-40B4-BE49-F238E27FC236}">
              <a16:creationId xmlns:a16="http://schemas.microsoft.com/office/drawing/2014/main" id="{03E777DE-00CC-4F48-9A61-F925CEFD6A66}"/>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0" name="有形固定資産減価償却率最大値テキスト">
          <a:extLst>
            <a:ext uri="{FF2B5EF4-FFF2-40B4-BE49-F238E27FC236}">
              <a16:creationId xmlns:a16="http://schemas.microsoft.com/office/drawing/2014/main" id="{3A2AE136-D712-4D27-814A-5515A4290A41}"/>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1" name="直線コネクタ 70">
          <a:extLst>
            <a:ext uri="{FF2B5EF4-FFF2-40B4-BE49-F238E27FC236}">
              <a16:creationId xmlns:a16="http://schemas.microsoft.com/office/drawing/2014/main" id="{23BF0697-947B-4D4B-AD81-7535B3B71134}"/>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a:extLst>
            <a:ext uri="{FF2B5EF4-FFF2-40B4-BE49-F238E27FC236}">
              <a16:creationId xmlns:a16="http://schemas.microsoft.com/office/drawing/2014/main" id="{089D2C9B-3739-454F-AB9F-4F9EE9E45924}"/>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a:extLst>
            <a:ext uri="{FF2B5EF4-FFF2-40B4-BE49-F238E27FC236}">
              <a16:creationId xmlns:a16="http://schemas.microsoft.com/office/drawing/2014/main" id="{A726FBAB-6F68-4A0C-B95E-714996606CC4}"/>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74" name="フローチャート: 判断 73">
          <a:extLst>
            <a:ext uri="{FF2B5EF4-FFF2-40B4-BE49-F238E27FC236}">
              <a16:creationId xmlns:a16="http://schemas.microsoft.com/office/drawing/2014/main" id="{3A517AD8-8236-4792-AE3B-1C52093897AA}"/>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5" name="フローチャート: 判断 74">
          <a:extLst>
            <a:ext uri="{FF2B5EF4-FFF2-40B4-BE49-F238E27FC236}">
              <a16:creationId xmlns:a16="http://schemas.microsoft.com/office/drawing/2014/main" id="{B59A2835-DFFE-4597-94EA-66ABBD06309A}"/>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76" name="フローチャート: 判断 75">
          <a:extLst>
            <a:ext uri="{FF2B5EF4-FFF2-40B4-BE49-F238E27FC236}">
              <a16:creationId xmlns:a16="http://schemas.microsoft.com/office/drawing/2014/main" id="{1C390A3C-AD35-492B-8412-27E86B69DF50}"/>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B5706DA5-BE82-425E-9597-DD831AEDCE63}"/>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1AC9116-D2CF-49FF-8014-EF89590BC6C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512D184-C2EB-4967-A0F0-D56411D7E22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C3AAA8A-0E3B-4455-8FDD-5C32C79ED4F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26DC746-345E-404E-A7AE-E5CCABCD675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CD1F51B-2BEE-4A81-A327-911230629D3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1179</xdr:rowOff>
    </xdr:from>
    <xdr:to>
      <xdr:col>23</xdr:col>
      <xdr:colOff>136525</xdr:colOff>
      <xdr:row>27</xdr:row>
      <xdr:rowOff>102779</xdr:rowOff>
    </xdr:to>
    <xdr:sp macro="" textlink="">
      <xdr:nvSpPr>
        <xdr:cNvPr id="83" name="楕円 82">
          <a:extLst>
            <a:ext uri="{FF2B5EF4-FFF2-40B4-BE49-F238E27FC236}">
              <a16:creationId xmlns:a16="http://schemas.microsoft.com/office/drawing/2014/main" id="{17A701BE-69D7-4A31-A14B-78C720FD24C4}"/>
            </a:ext>
          </a:extLst>
        </xdr:cNvPr>
        <xdr:cNvSpPr/>
      </xdr:nvSpPr>
      <xdr:spPr>
        <a:xfrm>
          <a:off x="4711700" y="54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24056</xdr:rowOff>
    </xdr:from>
    <xdr:ext cx="405111" cy="259045"/>
    <xdr:sp macro="" textlink="">
      <xdr:nvSpPr>
        <xdr:cNvPr id="84" name="有形固定資産減価償却率該当値テキスト">
          <a:extLst>
            <a:ext uri="{FF2B5EF4-FFF2-40B4-BE49-F238E27FC236}">
              <a16:creationId xmlns:a16="http://schemas.microsoft.com/office/drawing/2014/main" id="{06D2C4DC-5E1C-44B2-BB5C-D7BC6A199116}"/>
            </a:ext>
          </a:extLst>
        </xdr:cNvPr>
        <xdr:cNvSpPr txBox="1"/>
      </xdr:nvSpPr>
      <xdr:spPr>
        <a:xfrm>
          <a:off x="4813300" y="525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86269</xdr:rowOff>
    </xdr:from>
    <xdr:to>
      <xdr:col>19</xdr:col>
      <xdr:colOff>187325</xdr:colOff>
      <xdr:row>27</xdr:row>
      <xdr:rowOff>16419</xdr:rowOff>
    </xdr:to>
    <xdr:sp macro="" textlink="">
      <xdr:nvSpPr>
        <xdr:cNvPr id="85" name="楕円 84">
          <a:extLst>
            <a:ext uri="{FF2B5EF4-FFF2-40B4-BE49-F238E27FC236}">
              <a16:creationId xmlns:a16="http://schemas.microsoft.com/office/drawing/2014/main" id="{A76D5AEF-E432-4318-A83E-450FF54E47CB}"/>
            </a:ext>
          </a:extLst>
        </xdr:cNvPr>
        <xdr:cNvSpPr/>
      </xdr:nvSpPr>
      <xdr:spPr>
        <a:xfrm>
          <a:off x="4000500" y="53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137069</xdr:rowOff>
    </xdr:from>
    <xdr:to>
      <xdr:col>23</xdr:col>
      <xdr:colOff>85725</xdr:colOff>
      <xdr:row>27</xdr:row>
      <xdr:rowOff>51979</xdr:rowOff>
    </xdr:to>
    <xdr:cxnSp macro="">
      <xdr:nvCxnSpPr>
        <xdr:cNvPr id="86" name="直線コネクタ 85">
          <a:extLst>
            <a:ext uri="{FF2B5EF4-FFF2-40B4-BE49-F238E27FC236}">
              <a16:creationId xmlns:a16="http://schemas.microsoft.com/office/drawing/2014/main" id="{2F52F0DF-111E-4F95-8364-3963C85C846F}"/>
            </a:ext>
          </a:extLst>
        </xdr:cNvPr>
        <xdr:cNvCxnSpPr/>
      </xdr:nvCxnSpPr>
      <xdr:spPr>
        <a:xfrm>
          <a:off x="4051300" y="5366294"/>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61595</xdr:rowOff>
    </xdr:from>
    <xdr:to>
      <xdr:col>15</xdr:col>
      <xdr:colOff>187325</xdr:colOff>
      <xdr:row>26</xdr:row>
      <xdr:rowOff>163195</xdr:rowOff>
    </xdr:to>
    <xdr:sp macro="" textlink="">
      <xdr:nvSpPr>
        <xdr:cNvPr id="87" name="楕円 86">
          <a:extLst>
            <a:ext uri="{FF2B5EF4-FFF2-40B4-BE49-F238E27FC236}">
              <a16:creationId xmlns:a16="http://schemas.microsoft.com/office/drawing/2014/main" id="{A9983D37-984D-48DC-B34A-0786172551A2}"/>
            </a:ext>
          </a:extLst>
        </xdr:cNvPr>
        <xdr:cNvSpPr/>
      </xdr:nvSpPr>
      <xdr:spPr>
        <a:xfrm>
          <a:off x="3238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112395</xdr:rowOff>
    </xdr:from>
    <xdr:to>
      <xdr:col>19</xdr:col>
      <xdr:colOff>136525</xdr:colOff>
      <xdr:row>26</xdr:row>
      <xdr:rowOff>137069</xdr:rowOff>
    </xdr:to>
    <xdr:cxnSp macro="">
      <xdr:nvCxnSpPr>
        <xdr:cNvPr id="88" name="直線コネクタ 87">
          <a:extLst>
            <a:ext uri="{FF2B5EF4-FFF2-40B4-BE49-F238E27FC236}">
              <a16:creationId xmlns:a16="http://schemas.microsoft.com/office/drawing/2014/main" id="{9ABF61B2-CEDB-4BD5-B0FF-6C0DE326A354}"/>
            </a:ext>
          </a:extLst>
        </xdr:cNvPr>
        <xdr:cNvCxnSpPr/>
      </xdr:nvCxnSpPr>
      <xdr:spPr>
        <a:xfrm>
          <a:off x="3289300" y="534162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32022</xdr:rowOff>
    </xdr:from>
    <xdr:to>
      <xdr:col>11</xdr:col>
      <xdr:colOff>187325</xdr:colOff>
      <xdr:row>27</xdr:row>
      <xdr:rowOff>133622</xdr:rowOff>
    </xdr:to>
    <xdr:sp macro="" textlink="">
      <xdr:nvSpPr>
        <xdr:cNvPr id="89" name="楕円 88">
          <a:extLst>
            <a:ext uri="{FF2B5EF4-FFF2-40B4-BE49-F238E27FC236}">
              <a16:creationId xmlns:a16="http://schemas.microsoft.com/office/drawing/2014/main" id="{BAB9E08D-C0B4-4679-8ADD-2C93B68066D7}"/>
            </a:ext>
          </a:extLst>
        </xdr:cNvPr>
        <xdr:cNvSpPr/>
      </xdr:nvSpPr>
      <xdr:spPr>
        <a:xfrm>
          <a:off x="2476500" y="543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112395</xdr:rowOff>
    </xdr:from>
    <xdr:to>
      <xdr:col>15</xdr:col>
      <xdr:colOff>136525</xdr:colOff>
      <xdr:row>27</xdr:row>
      <xdr:rowOff>82822</xdr:rowOff>
    </xdr:to>
    <xdr:cxnSp macro="">
      <xdr:nvCxnSpPr>
        <xdr:cNvPr id="90" name="直線コネクタ 89">
          <a:extLst>
            <a:ext uri="{FF2B5EF4-FFF2-40B4-BE49-F238E27FC236}">
              <a16:creationId xmlns:a16="http://schemas.microsoft.com/office/drawing/2014/main" id="{C10EF8CD-BC3A-481C-ADC8-1FAB9AA93C4A}"/>
            </a:ext>
          </a:extLst>
        </xdr:cNvPr>
        <xdr:cNvCxnSpPr/>
      </xdr:nvCxnSpPr>
      <xdr:spPr>
        <a:xfrm flipV="1">
          <a:off x="2527300" y="5341620"/>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154124</xdr:rowOff>
    </xdr:from>
    <xdr:to>
      <xdr:col>7</xdr:col>
      <xdr:colOff>187325</xdr:colOff>
      <xdr:row>27</xdr:row>
      <xdr:rowOff>84274</xdr:rowOff>
    </xdr:to>
    <xdr:sp macro="" textlink="">
      <xdr:nvSpPr>
        <xdr:cNvPr id="91" name="楕円 90">
          <a:extLst>
            <a:ext uri="{FF2B5EF4-FFF2-40B4-BE49-F238E27FC236}">
              <a16:creationId xmlns:a16="http://schemas.microsoft.com/office/drawing/2014/main" id="{7606C346-F9E7-4219-BDB7-B00D5113324A}"/>
            </a:ext>
          </a:extLst>
        </xdr:cNvPr>
        <xdr:cNvSpPr/>
      </xdr:nvSpPr>
      <xdr:spPr>
        <a:xfrm>
          <a:off x="1714500" y="53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33474</xdr:rowOff>
    </xdr:from>
    <xdr:to>
      <xdr:col>11</xdr:col>
      <xdr:colOff>136525</xdr:colOff>
      <xdr:row>27</xdr:row>
      <xdr:rowOff>82822</xdr:rowOff>
    </xdr:to>
    <xdr:cxnSp macro="">
      <xdr:nvCxnSpPr>
        <xdr:cNvPr id="92" name="直線コネクタ 91">
          <a:extLst>
            <a:ext uri="{FF2B5EF4-FFF2-40B4-BE49-F238E27FC236}">
              <a16:creationId xmlns:a16="http://schemas.microsoft.com/office/drawing/2014/main" id="{397B4BFB-3EC3-4D21-805D-9BE579774F20}"/>
            </a:ext>
          </a:extLst>
        </xdr:cNvPr>
        <xdr:cNvCxnSpPr/>
      </xdr:nvCxnSpPr>
      <xdr:spPr>
        <a:xfrm>
          <a:off x="1765300" y="5434149"/>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93" name="n_1aveValue有形固定資産減価償却率">
          <a:extLst>
            <a:ext uri="{FF2B5EF4-FFF2-40B4-BE49-F238E27FC236}">
              <a16:creationId xmlns:a16="http://schemas.microsoft.com/office/drawing/2014/main" id="{4D0B6555-95FD-4D57-BEFC-E41BC6B40727}"/>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4" name="n_2aveValue有形固定資産減価償却率">
          <a:extLst>
            <a:ext uri="{FF2B5EF4-FFF2-40B4-BE49-F238E27FC236}">
              <a16:creationId xmlns:a16="http://schemas.microsoft.com/office/drawing/2014/main" id="{BF3E9193-4798-4368-B483-5F50D059D8DE}"/>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95" name="n_3aveValue有形固定資産減価償却率">
          <a:extLst>
            <a:ext uri="{FF2B5EF4-FFF2-40B4-BE49-F238E27FC236}">
              <a16:creationId xmlns:a16="http://schemas.microsoft.com/office/drawing/2014/main" id="{E27DD09F-822C-42B7-B8E6-F362ECEE397A}"/>
            </a:ext>
          </a:extLst>
        </xdr:cNvPr>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96" name="n_4aveValue有形固定資産減価償却率">
          <a:extLst>
            <a:ext uri="{FF2B5EF4-FFF2-40B4-BE49-F238E27FC236}">
              <a16:creationId xmlns:a16="http://schemas.microsoft.com/office/drawing/2014/main" id="{EE7C83CE-532D-497E-8477-E8CF61C50C30}"/>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32946</xdr:rowOff>
    </xdr:from>
    <xdr:ext cx="405111" cy="259045"/>
    <xdr:sp macro="" textlink="">
      <xdr:nvSpPr>
        <xdr:cNvPr id="97" name="n_1mainValue有形固定資産減価償却率">
          <a:extLst>
            <a:ext uri="{FF2B5EF4-FFF2-40B4-BE49-F238E27FC236}">
              <a16:creationId xmlns:a16="http://schemas.microsoft.com/office/drawing/2014/main" id="{95586DF4-96A9-4C27-8112-D6D8A51A135D}"/>
            </a:ext>
          </a:extLst>
        </xdr:cNvPr>
        <xdr:cNvSpPr txBox="1"/>
      </xdr:nvSpPr>
      <xdr:spPr>
        <a:xfrm>
          <a:off x="3836044" y="5090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8272</xdr:rowOff>
    </xdr:from>
    <xdr:ext cx="405111" cy="259045"/>
    <xdr:sp macro="" textlink="">
      <xdr:nvSpPr>
        <xdr:cNvPr id="98" name="n_2mainValue有形固定資産減価償却率">
          <a:extLst>
            <a:ext uri="{FF2B5EF4-FFF2-40B4-BE49-F238E27FC236}">
              <a16:creationId xmlns:a16="http://schemas.microsoft.com/office/drawing/2014/main" id="{CA5F1892-36E5-4FD2-B530-1A3C2B14BAC6}"/>
            </a:ext>
          </a:extLst>
        </xdr:cNvPr>
        <xdr:cNvSpPr txBox="1"/>
      </xdr:nvSpPr>
      <xdr:spPr>
        <a:xfrm>
          <a:off x="3086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150149</xdr:rowOff>
    </xdr:from>
    <xdr:ext cx="405111" cy="259045"/>
    <xdr:sp macro="" textlink="">
      <xdr:nvSpPr>
        <xdr:cNvPr id="99" name="n_3mainValue有形固定資産減価償却率">
          <a:extLst>
            <a:ext uri="{FF2B5EF4-FFF2-40B4-BE49-F238E27FC236}">
              <a16:creationId xmlns:a16="http://schemas.microsoft.com/office/drawing/2014/main" id="{2D4B20FF-B586-4B78-A55B-7EB8198595DF}"/>
            </a:ext>
          </a:extLst>
        </xdr:cNvPr>
        <xdr:cNvSpPr txBox="1"/>
      </xdr:nvSpPr>
      <xdr:spPr>
        <a:xfrm>
          <a:off x="2324744" y="520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100801</xdr:rowOff>
    </xdr:from>
    <xdr:ext cx="405111" cy="259045"/>
    <xdr:sp macro="" textlink="">
      <xdr:nvSpPr>
        <xdr:cNvPr id="100" name="n_4mainValue有形固定資産減価償却率">
          <a:extLst>
            <a:ext uri="{FF2B5EF4-FFF2-40B4-BE49-F238E27FC236}">
              <a16:creationId xmlns:a16="http://schemas.microsoft.com/office/drawing/2014/main" id="{2B91F9BA-81D1-4AAF-9FB5-166E75C2C3A0}"/>
            </a:ext>
          </a:extLst>
        </xdr:cNvPr>
        <xdr:cNvSpPr txBox="1"/>
      </xdr:nvSpPr>
      <xdr:spPr>
        <a:xfrm>
          <a:off x="1562744" y="515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24E0F83-5C40-42E0-8C34-A67B5DB633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FE0205B-80EB-4FC7-9C0A-CE8CFE316C1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14F7220-F442-4D15-8F0F-A6CA365BB6A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28BC71C-92E5-4DC3-A5C8-2FCEFE657A4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A524685-0E3D-4C07-B002-603651E178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8E76E49-C134-48BC-A797-30A32DFD10A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CAA3EA5D-F892-4C7C-AE27-26C92511F1B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D6D03F2-914F-4B7A-85EE-F1347C883D0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6CFD98A-A4FC-4F78-B87B-1EA0FB9B16A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ABC7E67-DD6F-4E9B-AF26-18D5CD383C5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36FD705-76F5-4A68-9F97-FD8001C56AA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4B25EB4-E263-4D4E-91C4-99978A88C04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B0CDFC1-1277-4117-B0FD-B3C48101323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債務償還比率は類似団体より高い水準にあり、これは粟国村小中学校の建て替え、フェリーの更新と大きな施設整備等が立て続けに来ているためとためと考えられる。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現在も庁舎の建て替えを行っているが、これが終わると大きな更新は少なくなる。その後は、起債を厳選し債務償還比率を低く抑えるよう努力していく。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96AB04D-897E-497B-B4FA-2BAFAB5FFD7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A8347FD-9EF6-4066-970E-910DAA53787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A7199F8-E1D1-426B-BAB0-8B196201BB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5B12C10-6BF1-4207-8DC8-9DFB68909C2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D582B9D2-606B-4114-AAB2-82D5E825962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1631948F-112B-466F-A691-36B98A76AF5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52EB8195-811F-4D56-BDEC-BDA65CDE81D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91DEE346-9542-4825-85B0-431B678F784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7DEF685F-EEDA-4CA9-AA83-BF53A7229D5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4AB2C80A-315B-4BCE-85AE-CBD3E959166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3FB07E48-3E0C-4440-BA3D-A1D93DF27F3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5F7966ED-65AC-45C0-B571-F2A0AFCEF19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5A72F44-2355-495F-A98A-2D738738989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01D17CB-A4F8-4683-BEA8-F076F5268A3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28D01FD9-F851-4D09-8B1B-EE92AF3BC0B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969C8403-1781-474E-AEC2-D209DB5968D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E644068-157A-4532-828F-73BEB66B83F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1" name="直線コネクタ 130">
          <a:extLst>
            <a:ext uri="{FF2B5EF4-FFF2-40B4-BE49-F238E27FC236}">
              <a16:creationId xmlns:a16="http://schemas.microsoft.com/office/drawing/2014/main" id="{C3675017-0E78-429B-9689-D28B97D66EA6}"/>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2" name="債務償還比率最小値テキスト">
          <a:extLst>
            <a:ext uri="{FF2B5EF4-FFF2-40B4-BE49-F238E27FC236}">
              <a16:creationId xmlns:a16="http://schemas.microsoft.com/office/drawing/2014/main" id="{589C80D3-0623-46B3-B0B1-7BE0849041AF}"/>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3" name="直線コネクタ 132">
          <a:extLst>
            <a:ext uri="{FF2B5EF4-FFF2-40B4-BE49-F238E27FC236}">
              <a16:creationId xmlns:a16="http://schemas.microsoft.com/office/drawing/2014/main" id="{59AB2BDB-E266-4F68-832C-EE7327106202}"/>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1656D9A0-E85F-4049-848B-D402EB22187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6D32D0F2-3FFD-4A05-BA35-A3B4C946D7F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36" name="債務償還比率平均値テキスト">
          <a:extLst>
            <a:ext uri="{FF2B5EF4-FFF2-40B4-BE49-F238E27FC236}">
              <a16:creationId xmlns:a16="http://schemas.microsoft.com/office/drawing/2014/main" id="{AADFC2F6-425D-493B-BD1E-2E43E26D9C46}"/>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7" name="フローチャート: 判断 136">
          <a:extLst>
            <a:ext uri="{FF2B5EF4-FFF2-40B4-BE49-F238E27FC236}">
              <a16:creationId xmlns:a16="http://schemas.microsoft.com/office/drawing/2014/main" id="{2AC28FD4-ABEB-410C-BFF3-D1A2C99701E9}"/>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38" name="フローチャート: 判断 137">
          <a:extLst>
            <a:ext uri="{FF2B5EF4-FFF2-40B4-BE49-F238E27FC236}">
              <a16:creationId xmlns:a16="http://schemas.microsoft.com/office/drawing/2014/main" id="{978F9EA1-3705-48C7-9022-CA4F5DFC098E}"/>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39" name="フローチャート: 判断 138">
          <a:extLst>
            <a:ext uri="{FF2B5EF4-FFF2-40B4-BE49-F238E27FC236}">
              <a16:creationId xmlns:a16="http://schemas.microsoft.com/office/drawing/2014/main" id="{9FAB3240-EC8A-4FA6-AFD4-412749E7761D}"/>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0" name="フローチャート: 判断 139">
          <a:extLst>
            <a:ext uri="{FF2B5EF4-FFF2-40B4-BE49-F238E27FC236}">
              <a16:creationId xmlns:a16="http://schemas.microsoft.com/office/drawing/2014/main" id="{46215069-1D0C-4068-B3CE-4C5D0457EE9F}"/>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1" name="フローチャート: 判断 140">
          <a:extLst>
            <a:ext uri="{FF2B5EF4-FFF2-40B4-BE49-F238E27FC236}">
              <a16:creationId xmlns:a16="http://schemas.microsoft.com/office/drawing/2014/main" id="{68A1D8BA-7181-4B90-9FD1-34D5C9F1C079}"/>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95B00B5-E5D5-4EC1-8A22-70D51DBA4DF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26DCB56-6C06-4708-9E96-769AF8339EF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25AAD19-CC65-485D-9839-74A79FF57C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9A06489-4902-463F-956A-70FE24D4BA9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A8096B7-2F2B-435F-9565-7B1370FCB8B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4363</xdr:rowOff>
    </xdr:from>
    <xdr:to>
      <xdr:col>76</xdr:col>
      <xdr:colOff>73025</xdr:colOff>
      <xdr:row>34</xdr:row>
      <xdr:rowOff>105963</xdr:rowOff>
    </xdr:to>
    <xdr:sp macro="" textlink="">
      <xdr:nvSpPr>
        <xdr:cNvPr id="147" name="楕円 146">
          <a:extLst>
            <a:ext uri="{FF2B5EF4-FFF2-40B4-BE49-F238E27FC236}">
              <a16:creationId xmlns:a16="http://schemas.microsoft.com/office/drawing/2014/main" id="{479D55A1-9934-473B-90E2-B4B8697DA4CC}"/>
            </a:ext>
          </a:extLst>
        </xdr:cNvPr>
        <xdr:cNvSpPr/>
      </xdr:nvSpPr>
      <xdr:spPr>
        <a:xfrm>
          <a:off x="14744700" y="66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90740</xdr:rowOff>
    </xdr:from>
    <xdr:ext cx="469744" cy="259045"/>
    <xdr:sp macro="" textlink="">
      <xdr:nvSpPr>
        <xdr:cNvPr id="148" name="債務償還比率該当値テキスト">
          <a:extLst>
            <a:ext uri="{FF2B5EF4-FFF2-40B4-BE49-F238E27FC236}">
              <a16:creationId xmlns:a16="http://schemas.microsoft.com/office/drawing/2014/main" id="{B899F765-31B1-4CE9-AE39-CBC9AAE98644}"/>
            </a:ext>
          </a:extLst>
        </xdr:cNvPr>
        <xdr:cNvSpPr txBox="1"/>
      </xdr:nvSpPr>
      <xdr:spPr>
        <a:xfrm>
          <a:off x="14846300" y="652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99287</xdr:rowOff>
    </xdr:from>
    <xdr:to>
      <xdr:col>72</xdr:col>
      <xdr:colOff>123825</xdr:colOff>
      <xdr:row>33</xdr:row>
      <xdr:rowOff>29437</xdr:rowOff>
    </xdr:to>
    <xdr:sp macro="" textlink="">
      <xdr:nvSpPr>
        <xdr:cNvPr id="149" name="楕円 148">
          <a:extLst>
            <a:ext uri="{FF2B5EF4-FFF2-40B4-BE49-F238E27FC236}">
              <a16:creationId xmlns:a16="http://schemas.microsoft.com/office/drawing/2014/main" id="{5CB8D7EA-B332-4222-8500-7731389EFF22}"/>
            </a:ext>
          </a:extLst>
        </xdr:cNvPr>
        <xdr:cNvSpPr/>
      </xdr:nvSpPr>
      <xdr:spPr>
        <a:xfrm>
          <a:off x="14033500" y="635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150087</xdr:rowOff>
    </xdr:from>
    <xdr:to>
      <xdr:col>76</xdr:col>
      <xdr:colOff>22225</xdr:colOff>
      <xdr:row>34</xdr:row>
      <xdr:rowOff>55163</xdr:rowOff>
    </xdr:to>
    <xdr:cxnSp macro="">
      <xdr:nvCxnSpPr>
        <xdr:cNvPr id="150" name="直線コネクタ 149">
          <a:extLst>
            <a:ext uri="{FF2B5EF4-FFF2-40B4-BE49-F238E27FC236}">
              <a16:creationId xmlns:a16="http://schemas.microsoft.com/office/drawing/2014/main" id="{C779FB03-C004-4B4D-9754-02B870FE7AAD}"/>
            </a:ext>
          </a:extLst>
        </xdr:cNvPr>
        <xdr:cNvCxnSpPr/>
      </xdr:nvCxnSpPr>
      <xdr:spPr>
        <a:xfrm>
          <a:off x="14084300" y="6408012"/>
          <a:ext cx="711200" cy="24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89843</xdr:rowOff>
    </xdr:from>
    <xdr:to>
      <xdr:col>68</xdr:col>
      <xdr:colOff>123825</xdr:colOff>
      <xdr:row>32</xdr:row>
      <xdr:rowOff>19993</xdr:rowOff>
    </xdr:to>
    <xdr:sp macro="" textlink="">
      <xdr:nvSpPr>
        <xdr:cNvPr id="151" name="楕円 150">
          <a:extLst>
            <a:ext uri="{FF2B5EF4-FFF2-40B4-BE49-F238E27FC236}">
              <a16:creationId xmlns:a16="http://schemas.microsoft.com/office/drawing/2014/main" id="{0997FC8E-54BE-4605-9651-B9AF3D60FC3B}"/>
            </a:ext>
          </a:extLst>
        </xdr:cNvPr>
        <xdr:cNvSpPr/>
      </xdr:nvSpPr>
      <xdr:spPr>
        <a:xfrm>
          <a:off x="13271500" y="617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140643</xdr:rowOff>
    </xdr:from>
    <xdr:to>
      <xdr:col>72</xdr:col>
      <xdr:colOff>73025</xdr:colOff>
      <xdr:row>32</xdr:row>
      <xdr:rowOff>150087</xdr:rowOff>
    </xdr:to>
    <xdr:cxnSp macro="">
      <xdr:nvCxnSpPr>
        <xdr:cNvPr id="152" name="直線コネクタ 151">
          <a:extLst>
            <a:ext uri="{FF2B5EF4-FFF2-40B4-BE49-F238E27FC236}">
              <a16:creationId xmlns:a16="http://schemas.microsoft.com/office/drawing/2014/main" id="{D2EAC3EB-A484-41A9-B6B6-FD7A63B0CD82}"/>
            </a:ext>
          </a:extLst>
        </xdr:cNvPr>
        <xdr:cNvCxnSpPr/>
      </xdr:nvCxnSpPr>
      <xdr:spPr>
        <a:xfrm>
          <a:off x="13322300" y="6227118"/>
          <a:ext cx="762000" cy="18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115017</xdr:rowOff>
    </xdr:from>
    <xdr:to>
      <xdr:col>64</xdr:col>
      <xdr:colOff>123825</xdr:colOff>
      <xdr:row>33</xdr:row>
      <xdr:rowOff>45167</xdr:rowOff>
    </xdr:to>
    <xdr:sp macro="" textlink="">
      <xdr:nvSpPr>
        <xdr:cNvPr id="153" name="楕円 152">
          <a:extLst>
            <a:ext uri="{FF2B5EF4-FFF2-40B4-BE49-F238E27FC236}">
              <a16:creationId xmlns:a16="http://schemas.microsoft.com/office/drawing/2014/main" id="{EB8E852F-4A95-4D55-894E-66FBE253B237}"/>
            </a:ext>
          </a:extLst>
        </xdr:cNvPr>
        <xdr:cNvSpPr/>
      </xdr:nvSpPr>
      <xdr:spPr>
        <a:xfrm>
          <a:off x="12509500" y="63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140643</xdr:rowOff>
    </xdr:from>
    <xdr:to>
      <xdr:col>68</xdr:col>
      <xdr:colOff>73025</xdr:colOff>
      <xdr:row>32</xdr:row>
      <xdr:rowOff>165817</xdr:rowOff>
    </xdr:to>
    <xdr:cxnSp macro="">
      <xdr:nvCxnSpPr>
        <xdr:cNvPr id="154" name="直線コネクタ 153">
          <a:extLst>
            <a:ext uri="{FF2B5EF4-FFF2-40B4-BE49-F238E27FC236}">
              <a16:creationId xmlns:a16="http://schemas.microsoft.com/office/drawing/2014/main" id="{D610CAE5-F35C-44D7-979E-CEEFEE0D1F91}"/>
            </a:ext>
          </a:extLst>
        </xdr:cNvPr>
        <xdr:cNvCxnSpPr/>
      </xdr:nvCxnSpPr>
      <xdr:spPr>
        <a:xfrm flipV="1">
          <a:off x="12560300" y="6227118"/>
          <a:ext cx="762000" cy="19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170534</xdr:rowOff>
    </xdr:from>
    <xdr:to>
      <xdr:col>60</xdr:col>
      <xdr:colOff>123825</xdr:colOff>
      <xdr:row>33</xdr:row>
      <xdr:rowOff>100684</xdr:rowOff>
    </xdr:to>
    <xdr:sp macro="" textlink="">
      <xdr:nvSpPr>
        <xdr:cNvPr id="155" name="楕円 154">
          <a:extLst>
            <a:ext uri="{FF2B5EF4-FFF2-40B4-BE49-F238E27FC236}">
              <a16:creationId xmlns:a16="http://schemas.microsoft.com/office/drawing/2014/main" id="{AB3A7D12-73AD-4391-B80A-7BDAD4BC0DC6}"/>
            </a:ext>
          </a:extLst>
        </xdr:cNvPr>
        <xdr:cNvSpPr/>
      </xdr:nvSpPr>
      <xdr:spPr>
        <a:xfrm>
          <a:off x="11747500" y="64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165817</xdr:rowOff>
    </xdr:from>
    <xdr:to>
      <xdr:col>64</xdr:col>
      <xdr:colOff>73025</xdr:colOff>
      <xdr:row>33</xdr:row>
      <xdr:rowOff>49884</xdr:rowOff>
    </xdr:to>
    <xdr:cxnSp macro="">
      <xdr:nvCxnSpPr>
        <xdr:cNvPr id="156" name="直線コネクタ 155">
          <a:extLst>
            <a:ext uri="{FF2B5EF4-FFF2-40B4-BE49-F238E27FC236}">
              <a16:creationId xmlns:a16="http://schemas.microsoft.com/office/drawing/2014/main" id="{B65FE2FF-FDD2-43A3-9B16-6AB6C5591229}"/>
            </a:ext>
          </a:extLst>
        </xdr:cNvPr>
        <xdr:cNvCxnSpPr/>
      </xdr:nvCxnSpPr>
      <xdr:spPr>
        <a:xfrm flipV="1">
          <a:off x="11798300" y="6423742"/>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C6CFE910-20BB-44B7-A0B3-D512B95480E7}"/>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8" name="n_2aveValue債務償還比率">
          <a:extLst>
            <a:ext uri="{FF2B5EF4-FFF2-40B4-BE49-F238E27FC236}">
              <a16:creationId xmlns:a16="http://schemas.microsoft.com/office/drawing/2014/main" id="{C3E4E41A-FCA9-454B-8E1D-BFBBBC31A049}"/>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9" name="n_3aveValue債務償還比率">
          <a:extLst>
            <a:ext uri="{FF2B5EF4-FFF2-40B4-BE49-F238E27FC236}">
              <a16:creationId xmlns:a16="http://schemas.microsoft.com/office/drawing/2014/main" id="{75B6F7D8-BF01-465B-89DB-148FF4D9CE26}"/>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0" name="n_4aveValue債務償還比率">
          <a:extLst>
            <a:ext uri="{FF2B5EF4-FFF2-40B4-BE49-F238E27FC236}">
              <a16:creationId xmlns:a16="http://schemas.microsoft.com/office/drawing/2014/main" id="{E10FB44B-40D4-4B13-A30C-523D2ED812F0}"/>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20564</xdr:rowOff>
    </xdr:from>
    <xdr:ext cx="469744" cy="259045"/>
    <xdr:sp macro="" textlink="">
      <xdr:nvSpPr>
        <xdr:cNvPr id="161" name="n_1mainValue債務償還比率">
          <a:extLst>
            <a:ext uri="{FF2B5EF4-FFF2-40B4-BE49-F238E27FC236}">
              <a16:creationId xmlns:a16="http://schemas.microsoft.com/office/drawing/2014/main" id="{D81E7BD8-1391-4150-B27F-F253CD6C30CB}"/>
            </a:ext>
          </a:extLst>
        </xdr:cNvPr>
        <xdr:cNvSpPr txBox="1"/>
      </xdr:nvSpPr>
      <xdr:spPr>
        <a:xfrm>
          <a:off x="13836727" y="644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11120</xdr:rowOff>
    </xdr:from>
    <xdr:ext cx="469744" cy="259045"/>
    <xdr:sp macro="" textlink="">
      <xdr:nvSpPr>
        <xdr:cNvPr id="162" name="n_2mainValue債務償還比率">
          <a:extLst>
            <a:ext uri="{FF2B5EF4-FFF2-40B4-BE49-F238E27FC236}">
              <a16:creationId xmlns:a16="http://schemas.microsoft.com/office/drawing/2014/main" id="{E5541015-4807-4270-BEE1-B2A3A9B5D822}"/>
            </a:ext>
          </a:extLst>
        </xdr:cNvPr>
        <xdr:cNvSpPr txBox="1"/>
      </xdr:nvSpPr>
      <xdr:spPr>
        <a:xfrm>
          <a:off x="13087427" y="626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36294</xdr:rowOff>
    </xdr:from>
    <xdr:ext cx="469744" cy="259045"/>
    <xdr:sp macro="" textlink="">
      <xdr:nvSpPr>
        <xdr:cNvPr id="163" name="n_3mainValue債務償還比率">
          <a:extLst>
            <a:ext uri="{FF2B5EF4-FFF2-40B4-BE49-F238E27FC236}">
              <a16:creationId xmlns:a16="http://schemas.microsoft.com/office/drawing/2014/main" id="{177EE4C9-5F69-48AC-8BD7-84AA55487837}"/>
            </a:ext>
          </a:extLst>
        </xdr:cNvPr>
        <xdr:cNvSpPr txBox="1"/>
      </xdr:nvSpPr>
      <xdr:spPr>
        <a:xfrm>
          <a:off x="12325427" y="646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91811</xdr:rowOff>
    </xdr:from>
    <xdr:ext cx="469744" cy="259045"/>
    <xdr:sp macro="" textlink="">
      <xdr:nvSpPr>
        <xdr:cNvPr id="164" name="n_4mainValue債務償還比率">
          <a:extLst>
            <a:ext uri="{FF2B5EF4-FFF2-40B4-BE49-F238E27FC236}">
              <a16:creationId xmlns:a16="http://schemas.microsoft.com/office/drawing/2014/main" id="{DC1C0E64-04AC-4678-AE8A-73271B6C9552}"/>
            </a:ext>
          </a:extLst>
        </xdr:cNvPr>
        <xdr:cNvSpPr txBox="1"/>
      </xdr:nvSpPr>
      <xdr:spPr>
        <a:xfrm>
          <a:off x="11563427" y="652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545CD952-4122-4CD1-B832-2A1F9C13EC6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A23E7987-D39C-4EFD-967F-C014D0B55A5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6019D16E-5333-48C2-9467-68F035783E0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489C0BE2-0515-464C-A5C6-F62D9DB498C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96532D5F-0B08-47BF-8A74-DF83667B77A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AF8E6933-5381-433A-825C-D411EDA40FC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31435C-0543-474C-AF49-7432EBFEC1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DFD04B-719D-4F21-AA91-DFA3AD9200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5D2E35-A350-4363-A2EF-A23EC5F761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216C84-E182-472E-944E-7D482A7C23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E0C332-D44A-433B-96C6-47FDFFA39E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065E38-94F1-42EA-9C13-35F9D66A8B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1EC21A-A765-42A9-9973-44ED929251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5ED4E8-0227-49F7-9C55-9B81452049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97E9FA-E78E-47B4-959A-1C4D25B779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78AD0F-5CB6-494B-8039-906D79D9DB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661
7.65
2,473,871
2,153,483
290,088
729,198
2,424,554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936762-915A-4B3F-AE9C-F30AE10A14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7B50F8-9D20-479E-8685-B1BBD042DC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BB4F04-D216-4445-9589-A8EF466E8D1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643E36-130C-46A1-BE35-CE2BEA12E86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7A06D0-C06C-490B-BFDA-FB41A4AF70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127AB7E-B0CB-4B08-B15C-A7C47ABEA44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C72107-BE3E-4646-8C98-11D83CF658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7374F2-BD19-4450-9D86-BB595FD995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2461DE-576C-46C6-BEBC-2968056EF7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694643-4F0A-46C3-8D92-0276A79D89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3EA6A6-0426-498C-B845-08BF0D0DFF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F8EB9C-CB60-44AA-BE1F-FAF1FAED8B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F29D30-0287-4931-B240-13C5728071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4C373D-B981-4F67-810D-E75D5921C3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AD6258-4C83-4389-A915-14ADA33A56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5F1CBC-1522-47EA-B539-A96239F626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245E8C-66A1-489E-A001-07B93769D4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A53C62-331B-4F9C-9D5D-8F7506BDDA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351F99-0839-425F-9747-14127DCD1B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9C965A-7219-4A63-927A-15DE216DD1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C29564-E6B7-4230-9066-32F093432B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36F9CD-8F21-4295-BF9B-8AA7893778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950E5C-C767-4D54-999A-E92929C1C5C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75DFBB-5AD7-4D5A-A69A-68C0EE713E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C878AF-387B-4199-8D27-9BA8F06091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CD55CA-A544-4A7A-80E1-C9177D1966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D5ABC7-DFAA-4D1B-9EBD-58CAAB53B9A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36DC20-CF42-44CD-95C8-6BD7EFB27E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6A6D09-849C-42BB-863E-742EDB2E94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715474-5833-4D37-867A-4AB2DA95E0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555488-875B-415E-9052-FCA1B0E18A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886E52-5787-4FC7-9066-EBA592BEDC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EDA2AA0-91B1-45BD-9B87-8FBF6E48269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7426412-3BEE-49BC-867A-5100B1FFFB6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13A1B18-81A6-4B6F-BCD7-9ECAE4B6675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23DBAB6-EF71-446B-A19A-7AEB10DD9AB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7E8CE31-4C48-45A6-85BE-6F6CFF1CF20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8AC6360-FA6A-4676-87E4-AA3D040EC34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A821D3-F312-4314-8545-764E77AA02A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C26A74D-FB5D-47DD-ABE1-4908E12EA04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24A5120-F0CA-47DA-AAC8-9C1C6254836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8E0E28B-7C1A-49F4-8BE3-20FF0AC9B7A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39D994F-79F7-4647-B012-FF6F85DA133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C808483-0AA0-4D56-A92F-E7AB7E1FC49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49C4B61-B4A5-467D-9922-490170D859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269F588-6F2E-43EF-828C-73DE78C599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79DC0069-1186-478E-8C55-88E512C54B3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D97034E8-13D2-4EDF-A7AF-7733BB1FE151}"/>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E891C9E5-AE88-409E-A271-8D9965E18A96}"/>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5856F8BF-7BB3-431D-BDA1-464DF7713966}"/>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D10AE36C-3937-4917-A035-F7FC82F548C3}"/>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EE249E23-983F-40F6-A315-E0C1D2854F1C}"/>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8B23842C-782D-4657-BC03-CEC934E340C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A66A0099-8AD7-4E38-886E-4C3CD2D58268}"/>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3ECD976D-757C-4642-AD7D-1F6536CE58AF}"/>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D920ABB6-56A9-4B21-BF9E-BD2E79D0E9E7}"/>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B2A4AFE-8273-4D8C-ABEF-A4474D6901E9}"/>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28DFBC-3762-48C6-B8C7-CE42D363E3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A24596-8EA0-4404-9478-F952B1724A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BDB65B2-982D-4BC2-9E6D-D96010F215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6FA57D-C296-487F-B0C9-5F108DF462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1C2C76-4C0B-4947-9C27-72438E60FB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4" name="楕円 73">
          <a:extLst>
            <a:ext uri="{FF2B5EF4-FFF2-40B4-BE49-F238E27FC236}">
              <a16:creationId xmlns:a16="http://schemas.microsoft.com/office/drawing/2014/main" id="{FB5DC864-D006-4891-BDC6-DEF791A6EC08}"/>
            </a:ext>
          </a:extLst>
        </xdr:cNvPr>
        <xdr:cNvSpPr/>
      </xdr:nvSpPr>
      <xdr:spPr>
        <a:xfrm>
          <a:off x="4584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165843</xdr:rowOff>
    </xdr:from>
    <xdr:ext cx="405111" cy="259045"/>
    <xdr:sp macro="" textlink="">
      <xdr:nvSpPr>
        <xdr:cNvPr id="75" name="【道路】&#10;有形固定資産減価償却率該当値テキスト">
          <a:extLst>
            <a:ext uri="{FF2B5EF4-FFF2-40B4-BE49-F238E27FC236}">
              <a16:creationId xmlns:a16="http://schemas.microsoft.com/office/drawing/2014/main" id="{6F6F542A-4BAA-45FC-A3BD-25A309D0B790}"/>
            </a:ext>
          </a:extLst>
        </xdr:cNvPr>
        <xdr:cNvSpPr txBox="1"/>
      </xdr:nvSpPr>
      <xdr:spPr>
        <a:xfrm>
          <a:off x="4673600" y="6509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121738</xdr:rowOff>
    </xdr:from>
    <xdr:to>
      <xdr:col>20</xdr:col>
      <xdr:colOff>38100</xdr:colOff>
      <xdr:row>40</xdr:row>
      <xdr:rowOff>51888</xdr:rowOff>
    </xdr:to>
    <xdr:sp macro="" textlink="">
      <xdr:nvSpPr>
        <xdr:cNvPr id="76" name="楕円 75">
          <a:extLst>
            <a:ext uri="{FF2B5EF4-FFF2-40B4-BE49-F238E27FC236}">
              <a16:creationId xmlns:a16="http://schemas.microsoft.com/office/drawing/2014/main" id="{A823B1A7-0FDD-4BE4-91DF-660F0AE6D15B}"/>
            </a:ext>
          </a:extLst>
        </xdr:cNvPr>
        <xdr:cNvSpPr/>
      </xdr:nvSpPr>
      <xdr:spPr>
        <a:xfrm>
          <a:off x="3746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40</xdr:row>
      <xdr:rowOff>1088</xdr:rowOff>
    </xdr:to>
    <xdr:cxnSp macro="">
      <xdr:nvCxnSpPr>
        <xdr:cNvPr id="77" name="直線コネクタ 76">
          <a:extLst>
            <a:ext uri="{FF2B5EF4-FFF2-40B4-BE49-F238E27FC236}">
              <a16:creationId xmlns:a16="http://schemas.microsoft.com/office/drawing/2014/main" id="{358B4417-52EF-4FC6-9240-56556F9A3720}"/>
            </a:ext>
          </a:extLst>
        </xdr:cNvPr>
        <xdr:cNvCxnSpPr/>
      </xdr:nvCxnSpPr>
      <xdr:spPr>
        <a:xfrm flipV="1">
          <a:off x="3797300" y="6708866"/>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85816</xdr:rowOff>
    </xdr:from>
    <xdr:to>
      <xdr:col>15</xdr:col>
      <xdr:colOff>101600</xdr:colOff>
      <xdr:row>40</xdr:row>
      <xdr:rowOff>15966</xdr:rowOff>
    </xdr:to>
    <xdr:sp macro="" textlink="">
      <xdr:nvSpPr>
        <xdr:cNvPr id="78" name="楕円 77">
          <a:extLst>
            <a:ext uri="{FF2B5EF4-FFF2-40B4-BE49-F238E27FC236}">
              <a16:creationId xmlns:a16="http://schemas.microsoft.com/office/drawing/2014/main" id="{14E6ABEC-40A0-4690-97B8-56C3DBB0B200}"/>
            </a:ext>
          </a:extLst>
        </xdr:cNvPr>
        <xdr:cNvSpPr/>
      </xdr:nvSpPr>
      <xdr:spPr>
        <a:xfrm>
          <a:off x="2857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136616</xdr:rowOff>
    </xdr:from>
    <xdr:to>
      <xdr:col>19</xdr:col>
      <xdr:colOff>177800</xdr:colOff>
      <xdr:row>40</xdr:row>
      <xdr:rowOff>1088</xdr:rowOff>
    </xdr:to>
    <xdr:cxnSp macro="">
      <xdr:nvCxnSpPr>
        <xdr:cNvPr id="79" name="直線コネクタ 78">
          <a:extLst>
            <a:ext uri="{FF2B5EF4-FFF2-40B4-BE49-F238E27FC236}">
              <a16:creationId xmlns:a16="http://schemas.microsoft.com/office/drawing/2014/main" id="{BE6B6509-9F81-41E7-B494-A69AFAD00DA3}"/>
            </a:ext>
          </a:extLst>
        </xdr:cNvPr>
        <xdr:cNvCxnSpPr/>
      </xdr:nvCxnSpPr>
      <xdr:spPr>
        <a:xfrm>
          <a:off x="2908300" y="68231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49893</xdr:rowOff>
    </xdr:from>
    <xdr:to>
      <xdr:col>10</xdr:col>
      <xdr:colOff>165100</xdr:colOff>
      <xdr:row>39</xdr:row>
      <xdr:rowOff>151493</xdr:rowOff>
    </xdr:to>
    <xdr:sp macro="" textlink="">
      <xdr:nvSpPr>
        <xdr:cNvPr id="80" name="楕円 79">
          <a:extLst>
            <a:ext uri="{FF2B5EF4-FFF2-40B4-BE49-F238E27FC236}">
              <a16:creationId xmlns:a16="http://schemas.microsoft.com/office/drawing/2014/main" id="{7F9F4739-8EC2-4A74-BB71-52E05B7AE9A8}"/>
            </a:ext>
          </a:extLst>
        </xdr:cNvPr>
        <xdr:cNvSpPr/>
      </xdr:nvSpPr>
      <xdr:spPr>
        <a:xfrm>
          <a:off x="1968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100693</xdr:rowOff>
    </xdr:from>
    <xdr:to>
      <xdr:col>15</xdr:col>
      <xdr:colOff>50800</xdr:colOff>
      <xdr:row>39</xdr:row>
      <xdr:rowOff>136616</xdr:rowOff>
    </xdr:to>
    <xdr:cxnSp macro="">
      <xdr:nvCxnSpPr>
        <xdr:cNvPr id="81" name="直線コネクタ 80">
          <a:extLst>
            <a:ext uri="{FF2B5EF4-FFF2-40B4-BE49-F238E27FC236}">
              <a16:creationId xmlns:a16="http://schemas.microsoft.com/office/drawing/2014/main" id="{3D63B983-D52F-4534-ACD2-68CFAF911BC6}"/>
            </a:ext>
          </a:extLst>
        </xdr:cNvPr>
        <xdr:cNvCxnSpPr/>
      </xdr:nvCxnSpPr>
      <xdr:spPr>
        <a:xfrm>
          <a:off x="2019300" y="67872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20501</xdr:rowOff>
    </xdr:from>
    <xdr:to>
      <xdr:col>6</xdr:col>
      <xdr:colOff>38100</xdr:colOff>
      <xdr:row>39</xdr:row>
      <xdr:rowOff>122101</xdr:rowOff>
    </xdr:to>
    <xdr:sp macro="" textlink="">
      <xdr:nvSpPr>
        <xdr:cNvPr id="82" name="楕円 81">
          <a:extLst>
            <a:ext uri="{FF2B5EF4-FFF2-40B4-BE49-F238E27FC236}">
              <a16:creationId xmlns:a16="http://schemas.microsoft.com/office/drawing/2014/main" id="{FA45D6DF-371A-4B96-ACEA-43BFFF5746E7}"/>
            </a:ext>
          </a:extLst>
        </xdr:cNvPr>
        <xdr:cNvSpPr/>
      </xdr:nvSpPr>
      <xdr:spPr>
        <a:xfrm>
          <a:off x="1079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71301</xdr:rowOff>
    </xdr:from>
    <xdr:to>
      <xdr:col>10</xdr:col>
      <xdr:colOff>114300</xdr:colOff>
      <xdr:row>39</xdr:row>
      <xdr:rowOff>100693</xdr:rowOff>
    </xdr:to>
    <xdr:cxnSp macro="">
      <xdr:nvCxnSpPr>
        <xdr:cNvPr id="83" name="直線コネクタ 82">
          <a:extLst>
            <a:ext uri="{FF2B5EF4-FFF2-40B4-BE49-F238E27FC236}">
              <a16:creationId xmlns:a16="http://schemas.microsoft.com/office/drawing/2014/main" id="{033AC4E0-6F55-4876-8065-871E9C9C0C81}"/>
            </a:ext>
          </a:extLst>
        </xdr:cNvPr>
        <xdr:cNvCxnSpPr/>
      </xdr:nvCxnSpPr>
      <xdr:spPr>
        <a:xfrm>
          <a:off x="1130300" y="6757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35881D66-9A05-4AEE-A435-AF09DB395B93}"/>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5" name="n_2aveValue【道路】&#10;有形固定資産減価償却率">
          <a:extLst>
            <a:ext uri="{FF2B5EF4-FFF2-40B4-BE49-F238E27FC236}">
              <a16:creationId xmlns:a16="http://schemas.microsoft.com/office/drawing/2014/main" id="{38408519-4E5F-467E-AC98-5CE4539412A8}"/>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2B55E940-1ACE-4430-92D6-7EDB1AEF4398}"/>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9F8BBC55-4E08-47D4-A483-F1CC18F4C9F7}"/>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43015</xdr:rowOff>
    </xdr:from>
    <xdr:ext cx="405111" cy="259045"/>
    <xdr:sp macro="" textlink="">
      <xdr:nvSpPr>
        <xdr:cNvPr id="88" name="n_1mainValue【道路】&#10;有形固定資産減価償却率">
          <a:extLst>
            <a:ext uri="{FF2B5EF4-FFF2-40B4-BE49-F238E27FC236}">
              <a16:creationId xmlns:a16="http://schemas.microsoft.com/office/drawing/2014/main" id="{B0232CCB-16BB-466F-85EF-E2AE78EDB6C3}"/>
            </a:ext>
          </a:extLst>
        </xdr:cNvPr>
        <xdr:cNvSpPr txBox="1"/>
      </xdr:nvSpPr>
      <xdr:spPr>
        <a:xfrm>
          <a:off x="35820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7093</xdr:rowOff>
    </xdr:from>
    <xdr:ext cx="405111" cy="259045"/>
    <xdr:sp macro="" textlink="">
      <xdr:nvSpPr>
        <xdr:cNvPr id="89" name="n_2mainValue【道路】&#10;有形固定資産減価償却率">
          <a:extLst>
            <a:ext uri="{FF2B5EF4-FFF2-40B4-BE49-F238E27FC236}">
              <a16:creationId xmlns:a16="http://schemas.microsoft.com/office/drawing/2014/main" id="{1E9C164E-B3B6-4085-9896-300BC253C22A}"/>
            </a:ext>
          </a:extLst>
        </xdr:cNvPr>
        <xdr:cNvSpPr txBox="1"/>
      </xdr:nvSpPr>
      <xdr:spPr>
        <a:xfrm>
          <a:off x="2705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142620</xdr:rowOff>
    </xdr:from>
    <xdr:ext cx="405111" cy="259045"/>
    <xdr:sp macro="" textlink="">
      <xdr:nvSpPr>
        <xdr:cNvPr id="90" name="n_3mainValue【道路】&#10;有形固定資産減価償却率">
          <a:extLst>
            <a:ext uri="{FF2B5EF4-FFF2-40B4-BE49-F238E27FC236}">
              <a16:creationId xmlns:a16="http://schemas.microsoft.com/office/drawing/2014/main" id="{44358378-A2EB-44D7-ADF2-95C1D2348DCD}"/>
            </a:ext>
          </a:extLst>
        </xdr:cNvPr>
        <xdr:cNvSpPr txBox="1"/>
      </xdr:nvSpPr>
      <xdr:spPr>
        <a:xfrm>
          <a:off x="1816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113228</xdr:rowOff>
    </xdr:from>
    <xdr:ext cx="405111" cy="259045"/>
    <xdr:sp macro="" textlink="">
      <xdr:nvSpPr>
        <xdr:cNvPr id="91" name="n_4mainValue【道路】&#10;有形固定資産減価償却率">
          <a:extLst>
            <a:ext uri="{FF2B5EF4-FFF2-40B4-BE49-F238E27FC236}">
              <a16:creationId xmlns:a16="http://schemas.microsoft.com/office/drawing/2014/main" id="{C47AE16F-0486-487B-AA69-C9DC003DDDA3}"/>
            </a:ext>
          </a:extLst>
        </xdr:cNvPr>
        <xdr:cNvSpPr txBox="1"/>
      </xdr:nvSpPr>
      <xdr:spPr>
        <a:xfrm>
          <a:off x="927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1BA7649-3B8D-4AF5-944C-D5320E6CD5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9F0B236-E719-4863-85AD-0547F59539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20C602A-D5CA-433B-9A1B-B3EEBA88D3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A7FE7D5-2B01-4A6C-9D77-7B2F3317A1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917D6E9-7047-4672-B31A-E7304F07D4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B0579AB-6466-434C-80D7-353416793C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374ED72-D259-44BB-9A1E-6953221521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ED76FE3-4459-4394-9A8B-7BF20FF222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75F6506-4CB9-4A87-BDA6-B99E1B5FFAC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1B3A777-70F2-4B01-8952-97E42CDA35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DE6AE6A-76AE-4C47-9742-831F9626E4D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E7F949E-EB87-426A-A660-9F4E9CD5C84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9DAA426-31B9-4065-980A-A471F8CE7A8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E67A25CB-74F6-4DF9-AF31-6879DC66C9A9}"/>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30B0B52-FF34-43C9-9750-169FED48F6C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7B4DCE29-C9FE-4AFB-800A-DF05B27B7FA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0D6D568-E183-47E5-B3A6-D7B1F5D346F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AD4191A-25EE-4B88-9E22-A68D93085B9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E2D16A6-301B-4FD3-9636-03F91F21FD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BABE4BD4-68B0-4854-8FF8-C89359BDF9B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709F1F3-3FD6-4B20-8AC9-181FD7D776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F11BA11C-88C9-4C93-A7E6-5EDDB559554E}"/>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6D5EF8AB-0C54-4A10-839B-F6D14A9A99B1}"/>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5891F547-012B-4911-A2FF-E9D2D423C078}"/>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8A6C4546-1205-47F8-A436-568985599589}"/>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F77BA92B-747A-4F72-A2D4-1372B869F840}"/>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42528777-6399-4B00-A85B-78BB28969A0D}"/>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C30693B5-0FCF-41D0-8D9D-F972EF7D2E02}"/>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A6CF67FA-EDB7-4710-88CA-4BAC8CBD7B68}"/>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473814F0-002F-4E55-A29C-24A8D760497D}"/>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902B4579-FBA2-4C47-9871-928AA80DE4B6}"/>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C1BD418F-6823-4D00-97E8-9C84BF5D9F91}"/>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80C4BD3-0B02-48A3-8B91-467EE376114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6AF6B4-5A6F-4462-9EB8-1B43F0731A5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B9FE1B-AAF8-43BA-BFF0-DC558B1895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7D864C9-85F3-41E1-9621-0EB914D0E94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CD79DE-B108-431B-9AE1-3F5928864B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171261</xdr:rowOff>
    </xdr:from>
    <xdr:to>
      <xdr:col>55</xdr:col>
      <xdr:colOff>50800</xdr:colOff>
      <xdr:row>40</xdr:row>
      <xdr:rowOff>101411</xdr:rowOff>
    </xdr:to>
    <xdr:sp macro="" textlink="">
      <xdr:nvSpPr>
        <xdr:cNvPr id="129" name="楕円 128">
          <a:extLst>
            <a:ext uri="{FF2B5EF4-FFF2-40B4-BE49-F238E27FC236}">
              <a16:creationId xmlns:a16="http://schemas.microsoft.com/office/drawing/2014/main" id="{F96989B8-9348-4B63-9D96-00ED6C4E82D1}"/>
            </a:ext>
          </a:extLst>
        </xdr:cNvPr>
        <xdr:cNvSpPr/>
      </xdr:nvSpPr>
      <xdr:spPr>
        <a:xfrm>
          <a:off x="10426700" y="68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22688</xdr:rowOff>
    </xdr:from>
    <xdr:ext cx="599010" cy="259045"/>
    <xdr:sp macro="" textlink="">
      <xdr:nvSpPr>
        <xdr:cNvPr id="130" name="【道路】&#10;一人当たり延長該当値テキスト">
          <a:extLst>
            <a:ext uri="{FF2B5EF4-FFF2-40B4-BE49-F238E27FC236}">
              <a16:creationId xmlns:a16="http://schemas.microsoft.com/office/drawing/2014/main" id="{A44E65DC-7CC6-4C8C-8407-B21432396386}"/>
            </a:ext>
          </a:extLst>
        </xdr:cNvPr>
        <xdr:cNvSpPr txBox="1"/>
      </xdr:nvSpPr>
      <xdr:spPr>
        <a:xfrm>
          <a:off x="10515600" y="670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73909</xdr:rowOff>
    </xdr:from>
    <xdr:to>
      <xdr:col>50</xdr:col>
      <xdr:colOff>165100</xdr:colOff>
      <xdr:row>41</xdr:row>
      <xdr:rowOff>4059</xdr:rowOff>
    </xdr:to>
    <xdr:sp macro="" textlink="">
      <xdr:nvSpPr>
        <xdr:cNvPr id="131" name="楕円 130">
          <a:extLst>
            <a:ext uri="{FF2B5EF4-FFF2-40B4-BE49-F238E27FC236}">
              <a16:creationId xmlns:a16="http://schemas.microsoft.com/office/drawing/2014/main" id="{3B6ACC44-7E78-43D6-87D5-DB3A39153789}"/>
            </a:ext>
          </a:extLst>
        </xdr:cNvPr>
        <xdr:cNvSpPr/>
      </xdr:nvSpPr>
      <xdr:spPr>
        <a:xfrm>
          <a:off x="9588500" y="69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50611</xdr:rowOff>
    </xdr:from>
    <xdr:to>
      <xdr:col>55</xdr:col>
      <xdr:colOff>0</xdr:colOff>
      <xdr:row>40</xdr:row>
      <xdr:rowOff>124709</xdr:rowOff>
    </xdr:to>
    <xdr:cxnSp macro="">
      <xdr:nvCxnSpPr>
        <xdr:cNvPr id="132" name="直線コネクタ 131">
          <a:extLst>
            <a:ext uri="{FF2B5EF4-FFF2-40B4-BE49-F238E27FC236}">
              <a16:creationId xmlns:a16="http://schemas.microsoft.com/office/drawing/2014/main" id="{F28F36AA-0C7F-4BFC-91DD-77F409FDFD23}"/>
            </a:ext>
          </a:extLst>
        </xdr:cNvPr>
        <xdr:cNvCxnSpPr/>
      </xdr:nvCxnSpPr>
      <xdr:spPr>
        <a:xfrm flipV="1">
          <a:off x="9639300" y="6908611"/>
          <a:ext cx="838200" cy="7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76001</xdr:rowOff>
    </xdr:from>
    <xdr:to>
      <xdr:col>46</xdr:col>
      <xdr:colOff>38100</xdr:colOff>
      <xdr:row>41</xdr:row>
      <xdr:rowOff>6151</xdr:rowOff>
    </xdr:to>
    <xdr:sp macro="" textlink="">
      <xdr:nvSpPr>
        <xdr:cNvPr id="133" name="楕円 132">
          <a:extLst>
            <a:ext uri="{FF2B5EF4-FFF2-40B4-BE49-F238E27FC236}">
              <a16:creationId xmlns:a16="http://schemas.microsoft.com/office/drawing/2014/main" id="{01EB5F9C-250F-4B2C-A68C-A4FEC24275D1}"/>
            </a:ext>
          </a:extLst>
        </xdr:cNvPr>
        <xdr:cNvSpPr/>
      </xdr:nvSpPr>
      <xdr:spPr>
        <a:xfrm>
          <a:off x="8699500" y="693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124709</xdr:rowOff>
    </xdr:from>
    <xdr:to>
      <xdr:col>50</xdr:col>
      <xdr:colOff>114300</xdr:colOff>
      <xdr:row>40</xdr:row>
      <xdr:rowOff>126801</xdr:rowOff>
    </xdr:to>
    <xdr:cxnSp macro="">
      <xdr:nvCxnSpPr>
        <xdr:cNvPr id="134" name="直線コネクタ 133">
          <a:extLst>
            <a:ext uri="{FF2B5EF4-FFF2-40B4-BE49-F238E27FC236}">
              <a16:creationId xmlns:a16="http://schemas.microsoft.com/office/drawing/2014/main" id="{A0BB134F-98FC-4D37-B732-F4EEEF1DF1F7}"/>
            </a:ext>
          </a:extLst>
        </xdr:cNvPr>
        <xdr:cNvCxnSpPr/>
      </xdr:nvCxnSpPr>
      <xdr:spPr>
        <a:xfrm flipV="1">
          <a:off x="8750300" y="6982709"/>
          <a:ext cx="8890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77791</xdr:rowOff>
    </xdr:from>
    <xdr:to>
      <xdr:col>41</xdr:col>
      <xdr:colOff>101600</xdr:colOff>
      <xdr:row>41</xdr:row>
      <xdr:rowOff>7941</xdr:rowOff>
    </xdr:to>
    <xdr:sp macro="" textlink="">
      <xdr:nvSpPr>
        <xdr:cNvPr id="135" name="楕円 134">
          <a:extLst>
            <a:ext uri="{FF2B5EF4-FFF2-40B4-BE49-F238E27FC236}">
              <a16:creationId xmlns:a16="http://schemas.microsoft.com/office/drawing/2014/main" id="{9640609A-3522-4FE5-B4E5-7DA479720615}"/>
            </a:ext>
          </a:extLst>
        </xdr:cNvPr>
        <xdr:cNvSpPr/>
      </xdr:nvSpPr>
      <xdr:spPr>
        <a:xfrm>
          <a:off x="7810500" y="69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126801</xdr:rowOff>
    </xdr:from>
    <xdr:to>
      <xdr:col>45</xdr:col>
      <xdr:colOff>177800</xdr:colOff>
      <xdr:row>40</xdr:row>
      <xdr:rowOff>128591</xdr:rowOff>
    </xdr:to>
    <xdr:cxnSp macro="">
      <xdr:nvCxnSpPr>
        <xdr:cNvPr id="136" name="直線コネクタ 135">
          <a:extLst>
            <a:ext uri="{FF2B5EF4-FFF2-40B4-BE49-F238E27FC236}">
              <a16:creationId xmlns:a16="http://schemas.microsoft.com/office/drawing/2014/main" id="{3319CFEC-FACA-4E9F-83F4-5709BD442129}"/>
            </a:ext>
          </a:extLst>
        </xdr:cNvPr>
        <xdr:cNvCxnSpPr/>
      </xdr:nvCxnSpPr>
      <xdr:spPr>
        <a:xfrm flipV="1">
          <a:off x="7861300" y="6984801"/>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79048</xdr:rowOff>
    </xdr:from>
    <xdr:to>
      <xdr:col>36</xdr:col>
      <xdr:colOff>165100</xdr:colOff>
      <xdr:row>41</xdr:row>
      <xdr:rowOff>9198</xdr:rowOff>
    </xdr:to>
    <xdr:sp macro="" textlink="">
      <xdr:nvSpPr>
        <xdr:cNvPr id="137" name="楕円 136">
          <a:extLst>
            <a:ext uri="{FF2B5EF4-FFF2-40B4-BE49-F238E27FC236}">
              <a16:creationId xmlns:a16="http://schemas.microsoft.com/office/drawing/2014/main" id="{86D5A508-AAC0-40A1-9EB3-FC7F06FFD432}"/>
            </a:ext>
          </a:extLst>
        </xdr:cNvPr>
        <xdr:cNvSpPr/>
      </xdr:nvSpPr>
      <xdr:spPr>
        <a:xfrm>
          <a:off x="6921500" y="69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128591</xdr:rowOff>
    </xdr:from>
    <xdr:to>
      <xdr:col>41</xdr:col>
      <xdr:colOff>50800</xdr:colOff>
      <xdr:row>40</xdr:row>
      <xdr:rowOff>129848</xdr:rowOff>
    </xdr:to>
    <xdr:cxnSp macro="">
      <xdr:nvCxnSpPr>
        <xdr:cNvPr id="138" name="直線コネクタ 137">
          <a:extLst>
            <a:ext uri="{FF2B5EF4-FFF2-40B4-BE49-F238E27FC236}">
              <a16:creationId xmlns:a16="http://schemas.microsoft.com/office/drawing/2014/main" id="{91089FEE-EE13-4119-98D0-BBE63D36AF8C}"/>
            </a:ext>
          </a:extLst>
        </xdr:cNvPr>
        <xdr:cNvCxnSpPr/>
      </xdr:nvCxnSpPr>
      <xdr:spPr>
        <a:xfrm flipV="1">
          <a:off x="6972300" y="6986591"/>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15A9CB45-945D-4DB4-8BE4-0C1BA1100FBA}"/>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72B6E5BA-188C-4AD3-B502-0E5855F21232}"/>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AF712FC1-AB5A-4D09-A329-B14653AC94AF}"/>
            </a:ext>
          </a:extLst>
        </xdr:cNvPr>
        <xdr:cNvSpPr txBox="1"/>
      </xdr:nvSpPr>
      <xdr:spPr>
        <a:xfrm>
          <a:off x="7594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42" name="n_4aveValue【道路】&#10;一人当たり延長">
          <a:extLst>
            <a:ext uri="{FF2B5EF4-FFF2-40B4-BE49-F238E27FC236}">
              <a16:creationId xmlns:a16="http://schemas.microsoft.com/office/drawing/2014/main" id="{315149BC-5490-467B-9657-F2743152F370}"/>
            </a:ext>
          </a:extLst>
        </xdr:cNvPr>
        <xdr:cNvSpPr txBox="1"/>
      </xdr:nvSpPr>
      <xdr:spPr>
        <a:xfrm>
          <a:off x="6705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20586</xdr:rowOff>
    </xdr:from>
    <xdr:ext cx="534377" cy="259045"/>
    <xdr:sp macro="" textlink="">
      <xdr:nvSpPr>
        <xdr:cNvPr id="143" name="n_1mainValue【道路】&#10;一人当たり延長">
          <a:extLst>
            <a:ext uri="{FF2B5EF4-FFF2-40B4-BE49-F238E27FC236}">
              <a16:creationId xmlns:a16="http://schemas.microsoft.com/office/drawing/2014/main" id="{BDEF02B6-00A9-4CFC-AACE-F877FCC8F388}"/>
            </a:ext>
          </a:extLst>
        </xdr:cNvPr>
        <xdr:cNvSpPr txBox="1"/>
      </xdr:nvSpPr>
      <xdr:spPr>
        <a:xfrm>
          <a:off x="9359411" y="670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22678</xdr:rowOff>
    </xdr:from>
    <xdr:ext cx="534377" cy="259045"/>
    <xdr:sp macro="" textlink="">
      <xdr:nvSpPr>
        <xdr:cNvPr id="144" name="n_2mainValue【道路】&#10;一人当たり延長">
          <a:extLst>
            <a:ext uri="{FF2B5EF4-FFF2-40B4-BE49-F238E27FC236}">
              <a16:creationId xmlns:a16="http://schemas.microsoft.com/office/drawing/2014/main" id="{44C60825-1E09-4E33-A277-E83FD7568897}"/>
            </a:ext>
          </a:extLst>
        </xdr:cNvPr>
        <xdr:cNvSpPr txBox="1"/>
      </xdr:nvSpPr>
      <xdr:spPr>
        <a:xfrm>
          <a:off x="8483111" y="670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24468</xdr:rowOff>
    </xdr:from>
    <xdr:ext cx="534377" cy="259045"/>
    <xdr:sp macro="" textlink="">
      <xdr:nvSpPr>
        <xdr:cNvPr id="145" name="n_3mainValue【道路】&#10;一人当たり延長">
          <a:extLst>
            <a:ext uri="{FF2B5EF4-FFF2-40B4-BE49-F238E27FC236}">
              <a16:creationId xmlns:a16="http://schemas.microsoft.com/office/drawing/2014/main" id="{C5E53826-A4A9-4A94-B7AC-CA0861555A12}"/>
            </a:ext>
          </a:extLst>
        </xdr:cNvPr>
        <xdr:cNvSpPr txBox="1"/>
      </xdr:nvSpPr>
      <xdr:spPr>
        <a:xfrm>
          <a:off x="7594111" y="67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25725</xdr:rowOff>
    </xdr:from>
    <xdr:ext cx="534377" cy="259045"/>
    <xdr:sp macro="" textlink="">
      <xdr:nvSpPr>
        <xdr:cNvPr id="146" name="n_4mainValue【道路】&#10;一人当たり延長">
          <a:extLst>
            <a:ext uri="{FF2B5EF4-FFF2-40B4-BE49-F238E27FC236}">
              <a16:creationId xmlns:a16="http://schemas.microsoft.com/office/drawing/2014/main" id="{7E766CB7-260B-42CE-9649-D69B9800F071}"/>
            </a:ext>
          </a:extLst>
        </xdr:cNvPr>
        <xdr:cNvSpPr txBox="1"/>
      </xdr:nvSpPr>
      <xdr:spPr>
        <a:xfrm>
          <a:off x="6705111" y="671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8803CF7-E203-49AC-A60E-14BAB224E7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6F59CE2-CBE3-4B82-9292-39AD319FFD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A1F4C26-02B9-481A-B42B-7318B3765B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67D4680-F336-492E-B328-2ADC174388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6F42D05-2E36-4150-A1F7-E395FCD326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637D393-B3A1-45F2-BDDC-20B8AC24AE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B994ED8-FBE7-4F48-9EF6-D7206C211F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505C77A-B71A-49F1-818F-A310D99BAD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E64CBB4-A3EB-4B97-A4A1-1F7AB85B60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AE59B6F-C5E2-4549-BD6F-32CE3560ED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D925B2D-5D88-43E7-9ADC-036A859287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7E00669-D631-4F81-973B-F024823712D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EFA70BF-DAA8-4751-9C9B-93DFFD98FD7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68979E7-0352-4688-9C30-F3CA7703551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D401346-14D9-4396-A1FD-E90AE3AABC7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5A02DDE-653F-4950-8FF5-92C64441C5E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730AFAB-7A6E-49A7-8EAC-67BBBDE7F04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2C145A6-4431-47E2-8A2F-5957F4573A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BE33FE2-CC47-4309-BAFC-5FD878DBB8F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42E14CC-7CFC-4D68-9904-F847C06CD33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B7FFE53F-A0DA-4C44-8DC7-EB5302D89DE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CD204E5-3D30-4ED2-9315-60BCE9CC11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CD72F421-FE29-42A5-8E12-E1C9744C5B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2E9EEEE7-3A1B-45AF-83F0-C57EE473EAF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01C71611-FB66-405E-91D4-FA6D56C39AF3}"/>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434861C8-D54C-42F2-AF3E-E19D10F91C4F}"/>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A687AE47-411E-45D1-A2F9-796309990C9F}"/>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1D0F02A5-FFD2-4E08-807D-95B2B24D315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23FCD582-C162-44BE-998B-483E2B36F770}"/>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3D4E76EE-DBB6-44F8-9132-EEFB6A7F4062}"/>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4CAE0CE5-CE05-4AF2-A71D-333D737EC61D}"/>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B37A7E82-53ED-40CB-9ADA-75B0E5B83513}"/>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6402B7B7-25D9-4F2B-9D3D-E03C439C1A08}"/>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F4EFC321-146E-46ED-953A-CB382BEC322E}"/>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A369DBA-9FD5-4978-A567-49CB3876D1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70D2FA4-FDFC-4947-915D-FC02D4E8CD8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5ED8060-D454-462F-BB24-45567747EF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38053C-9284-451A-A33B-8696727FA2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B510E0C-0697-4AAC-B975-0FB90043768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58420</xdr:rowOff>
    </xdr:from>
    <xdr:to>
      <xdr:col>24</xdr:col>
      <xdr:colOff>114300</xdr:colOff>
      <xdr:row>59</xdr:row>
      <xdr:rowOff>160020</xdr:rowOff>
    </xdr:to>
    <xdr:sp macro="" textlink="">
      <xdr:nvSpPr>
        <xdr:cNvPr id="186" name="楕円 185">
          <a:extLst>
            <a:ext uri="{FF2B5EF4-FFF2-40B4-BE49-F238E27FC236}">
              <a16:creationId xmlns:a16="http://schemas.microsoft.com/office/drawing/2014/main" id="{C4944721-8815-4DFF-8D23-B50917BD8195}"/>
            </a:ext>
          </a:extLst>
        </xdr:cNvPr>
        <xdr:cNvSpPr/>
      </xdr:nvSpPr>
      <xdr:spPr>
        <a:xfrm>
          <a:off x="45847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81297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794FB669-C440-433A-969E-8EF4A88AB4B9}"/>
            </a:ext>
          </a:extLst>
        </xdr:cNvPr>
        <xdr:cNvSpPr txBox="1"/>
      </xdr:nvSpPr>
      <xdr:spPr>
        <a:xfrm>
          <a:off x="4673600" y="1002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188" name="楕円 187">
          <a:extLst>
            <a:ext uri="{FF2B5EF4-FFF2-40B4-BE49-F238E27FC236}">
              <a16:creationId xmlns:a16="http://schemas.microsoft.com/office/drawing/2014/main" id="{F2A05D45-6D3D-4FA6-864B-631B05C4DD63}"/>
            </a:ext>
          </a:extLst>
        </xdr:cNvPr>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59</xdr:row>
      <xdr:rowOff>109220</xdr:rowOff>
    </xdr:to>
    <xdr:cxnSp macro="">
      <xdr:nvCxnSpPr>
        <xdr:cNvPr id="189" name="直線コネクタ 188">
          <a:extLst>
            <a:ext uri="{FF2B5EF4-FFF2-40B4-BE49-F238E27FC236}">
              <a16:creationId xmlns:a16="http://schemas.microsoft.com/office/drawing/2014/main" id="{ED81AEB9-CCA5-4747-9C79-21D7FC3B3942}"/>
            </a:ext>
          </a:extLst>
        </xdr:cNvPr>
        <xdr:cNvCxnSpPr/>
      </xdr:nvCxnSpPr>
      <xdr:spPr>
        <a:xfrm>
          <a:off x="3797300" y="1020318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15240</xdr:rowOff>
    </xdr:from>
    <xdr:to>
      <xdr:col>15</xdr:col>
      <xdr:colOff>101600</xdr:colOff>
      <xdr:row>59</xdr:row>
      <xdr:rowOff>116840</xdr:rowOff>
    </xdr:to>
    <xdr:sp macro="" textlink="">
      <xdr:nvSpPr>
        <xdr:cNvPr id="190" name="楕円 189">
          <a:extLst>
            <a:ext uri="{FF2B5EF4-FFF2-40B4-BE49-F238E27FC236}">
              <a16:creationId xmlns:a16="http://schemas.microsoft.com/office/drawing/2014/main" id="{3DCBC1F4-748D-43B0-9611-BDA9A21BE855}"/>
            </a:ext>
          </a:extLst>
        </xdr:cNvPr>
        <xdr:cNvSpPr/>
      </xdr:nvSpPr>
      <xdr:spPr>
        <a:xfrm>
          <a:off x="2857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66040</xdr:rowOff>
    </xdr:from>
    <xdr:to>
      <xdr:col>19</xdr:col>
      <xdr:colOff>177800</xdr:colOff>
      <xdr:row>59</xdr:row>
      <xdr:rowOff>87630</xdr:rowOff>
    </xdr:to>
    <xdr:cxnSp macro="">
      <xdr:nvCxnSpPr>
        <xdr:cNvPr id="191" name="直線コネクタ 190">
          <a:extLst>
            <a:ext uri="{FF2B5EF4-FFF2-40B4-BE49-F238E27FC236}">
              <a16:creationId xmlns:a16="http://schemas.microsoft.com/office/drawing/2014/main" id="{A5C3BD8F-F393-4159-A491-7DB13DF6226F}"/>
            </a:ext>
          </a:extLst>
        </xdr:cNvPr>
        <xdr:cNvCxnSpPr/>
      </xdr:nvCxnSpPr>
      <xdr:spPr>
        <a:xfrm>
          <a:off x="2908300" y="1018159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165100</xdr:rowOff>
    </xdr:from>
    <xdr:to>
      <xdr:col>10</xdr:col>
      <xdr:colOff>165100</xdr:colOff>
      <xdr:row>59</xdr:row>
      <xdr:rowOff>95250</xdr:rowOff>
    </xdr:to>
    <xdr:sp macro="" textlink="">
      <xdr:nvSpPr>
        <xdr:cNvPr id="192" name="楕円 191">
          <a:extLst>
            <a:ext uri="{FF2B5EF4-FFF2-40B4-BE49-F238E27FC236}">
              <a16:creationId xmlns:a16="http://schemas.microsoft.com/office/drawing/2014/main" id="{47AF8FB4-2FBC-445C-8BF2-043E86D2028D}"/>
            </a:ext>
          </a:extLst>
        </xdr:cNvPr>
        <xdr:cNvSpPr/>
      </xdr:nvSpPr>
      <xdr:spPr>
        <a:xfrm>
          <a:off x="196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44450</xdr:rowOff>
    </xdr:from>
    <xdr:to>
      <xdr:col>15</xdr:col>
      <xdr:colOff>50800</xdr:colOff>
      <xdr:row>59</xdr:row>
      <xdr:rowOff>66040</xdr:rowOff>
    </xdr:to>
    <xdr:cxnSp macro="">
      <xdr:nvCxnSpPr>
        <xdr:cNvPr id="193" name="直線コネクタ 192">
          <a:extLst>
            <a:ext uri="{FF2B5EF4-FFF2-40B4-BE49-F238E27FC236}">
              <a16:creationId xmlns:a16="http://schemas.microsoft.com/office/drawing/2014/main" id="{3ECE6F8B-1D84-4D68-B1B4-E4AA656E624D}"/>
            </a:ext>
          </a:extLst>
        </xdr:cNvPr>
        <xdr:cNvCxnSpPr/>
      </xdr:nvCxnSpPr>
      <xdr:spPr>
        <a:xfrm>
          <a:off x="2019300" y="101600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4" name="楕円 193">
          <a:extLst>
            <a:ext uri="{FF2B5EF4-FFF2-40B4-BE49-F238E27FC236}">
              <a16:creationId xmlns:a16="http://schemas.microsoft.com/office/drawing/2014/main" id="{578787F4-776D-4799-B7F6-08E059D39C0B}"/>
            </a:ext>
          </a:extLst>
        </xdr:cNvPr>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44450</xdr:rowOff>
    </xdr:to>
    <xdr:cxnSp macro="">
      <xdr:nvCxnSpPr>
        <xdr:cNvPr id="195" name="直線コネクタ 194">
          <a:extLst>
            <a:ext uri="{FF2B5EF4-FFF2-40B4-BE49-F238E27FC236}">
              <a16:creationId xmlns:a16="http://schemas.microsoft.com/office/drawing/2014/main" id="{F6C7DD7C-3BBD-4055-B0F7-52860BB6F0EE}"/>
            </a:ext>
          </a:extLst>
        </xdr:cNvPr>
        <xdr:cNvCxnSpPr/>
      </xdr:nvCxnSpPr>
      <xdr:spPr>
        <a:xfrm>
          <a:off x="1130300" y="101384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965B5DE-DF83-4914-ACB0-44456361B016}"/>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7F5D9BF8-062F-4C23-9ED7-FA76096127C9}"/>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CBB37F55-DD43-49E8-A4ED-03ABBF71C358}"/>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E8FEFAA8-1931-41C7-AFCC-C57BFAF03A9E}"/>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4131D976-8A69-474D-8D3C-69DB5FD055E4}"/>
            </a:ext>
          </a:extLst>
        </xdr:cNvPr>
        <xdr:cNvSpPr txBox="1"/>
      </xdr:nvSpPr>
      <xdr:spPr>
        <a:xfrm>
          <a:off x="3582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133367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B1F64681-E303-4103-8130-6C0FDAC7CBCF}"/>
            </a:ext>
          </a:extLst>
        </xdr:cNvPr>
        <xdr:cNvSpPr txBox="1"/>
      </xdr:nvSpPr>
      <xdr:spPr>
        <a:xfrm>
          <a:off x="27057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111777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0D69AE9-B880-4515-8F8D-E88CED7FFA42}"/>
            </a:ext>
          </a:extLst>
        </xdr:cNvPr>
        <xdr:cNvSpPr txBox="1"/>
      </xdr:nvSpPr>
      <xdr:spPr>
        <a:xfrm>
          <a:off x="1816744"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AC498545-26BD-44E8-9364-EA1C5F7DA8EC}"/>
            </a:ext>
          </a:extLst>
        </xdr:cNvPr>
        <xdr:cNvSpPr txBox="1"/>
      </xdr:nvSpPr>
      <xdr:spPr>
        <a:xfrm>
          <a:off x="927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1BF5B316-3053-4E72-A256-81A994DA63B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AB2DCD7-2594-435B-A1D0-9BE3C78C927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3D22CF4-6214-4E18-9CB0-7A2848429B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CCFB836-3597-4969-8B56-CCD33FDD1A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D4AF70E-B58A-4C78-B177-ED2A541A93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9AE83F6-7E97-42F2-A84E-45975D975B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261D0A1-55C1-48B5-96C8-9FB3D798FB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7E5E4B2-3435-40BF-B0EA-8A77218ACEE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B80A735-9AD6-4C5E-8264-715C23FED8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D7DF6B7-C299-42CB-91A4-ED5ABD3FC42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6DF20B1E-F507-4995-9D7C-8FCB4921406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26B3D3A-3AE3-4FC9-9BDB-C35E2161E05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27110249-0CC5-4C67-85F2-DA887C0B3D7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4684392F-FB4A-47B0-9D91-D05C2FB364D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3348495-61D3-480B-AC33-943ACBB44D2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49F14DAB-31D6-4A47-8F22-72F4BA18E46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DA2E7469-19D9-405B-A858-7F741D2C476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E069BB08-7929-4C92-83EE-50D28ABF0CE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6AE4744B-1F6E-4C15-9EB6-6054AABF7F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3B10FF71-8B1F-4EDF-A3AD-6328368E4388}"/>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41A4D18C-2052-4C79-A0E6-956BB4E884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39F43C4D-9175-4350-82D5-F5562CE0080B}"/>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798E3054-1D73-4103-828A-273320D790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18887534-441F-482E-83C9-F36154C741D3}"/>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3C2A7898-3437-406D-8C12-39E772A36635}"/>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546B04FD-310C-4487-A1F7-9518AB4DB086}"/>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36631C27-D95C-4B71-AA3D-74092A5941BC}"/>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8E4557FD-0B09-4B8A-B244-4A69A069F135}"/>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3653A8FF-C58B-466A-889F-17115EF244F9}"/>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C838CC6D-BC59-4C19-BB22-65E3997349D4}"/>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62E40A39-A3D1-4B70-8137-86BC1AE3B609}"/>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6523F50C-4D25-4B39-BE1C-0C474D25CE6C}"/>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C99758C0-B265-4A71-9665-5AEAFBDD054B}"/>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2BC13129-E50D-4C14-BFF4-CDD760557CD1}"/>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91D574B-55DC-467A-862E-2902C9B846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7C3361F-1C1B-46A6-98CB-4AC962067B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0F536F0-7498-4553-9DC8-A2D24D12A9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D5D6EF9-8F9D-4723-8B39-91DB85EE258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FBD33FE-71E7-4E23-85C9-3A0A53AFED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22374</xdr:rowOff>
    </xdr:from>
    <xdr:to>
      <xdr:col>55</xdr:col>
      <xdr:colOff>50800</xdr:colOff>
      <xdr:row>64</xdr:row>
      <xdr:rowOff>123974</xdr:rowOff>
    </xdr:to>
    <xdr:sp macro="" textlink="">
      <xdr:nvSpPr>
        <xdr:cNvPr id="243" name="楕円 242">
          <a:extLst>
            <a:ext uri="{FF2B5EF4-FFF2-40B4-BE49-F238E27FC236}">
              <a16:creationId xmlns:a16="http://schemas.microsoft.com/office/drawing/2014/main" id="{63ACAB46-A001-489A-B78D-285DF6A18133}"/>
            </a:ext>
          </a:extLst>
        </xdr:cNvPr>
        <xdr:cNvSpPr/>
      </xdr:nvSpPr>
      <xdr:spPr>
        <a:xfrm>
          <a:off x="10426700" y="10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108751</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E6AB3DD7-9E16-4852-91D9-429D523DC616}"/>
            </a:ext>
          </a:extLst>
        </xdr:cNvPr>
        <xdr:cNvSpPr txBox="1"/>
      </xdr:nvSpPr>
      <xdr:spPr>
        <a:xfrm>
          <a:off x="10515600" y="109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22440</xdr:rowOff>
    </xdr:from>
    <xdr:to>
      <xdr:col>50</xdr:col>
      <xdr:colOff>165100</xdr:colOff>
      <xdr:row>64</xdr:row>
      <xdr:rowOff>124040</xdr:rowOff>
    </xdr:to>
    <xdr:sp macro="" textlink="">
      <xdr:nvSpPr>
        <xdr:cNvPr id="245" name="楕円 244">
          <a:extLst>
            <a:ext uri="{FF2B5EF4-FFF2-40B4-BE49-F238E27FC236}">
              <a16:creationId xmlns:a16="http://schemas.microsoft.com/office/drawing/2014/main" id="{A85CD061-9D73-4131-86EF-4636BF7AECCD}"/>
            </a:ext>
          </a:extLst>
        </xdr:cNvPr>
        <xdr:cNvSpPr/>
      </xdr:nvSpPr>
      <xdr:spPr>
        <a:xfrm>
          <a:off x="9588500" y="109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73174</xdr:rowOff>
    </xdr:from>
    <xdr:to>
      <xdr:col>55</xdr:col>
      <xdr:colOff>0</xdr:colOff>
      <xdr:row>64</xdr:row>
      <xdr:rowOff>73240</xdr:rowOff>
    </xdr:to>
    <xdr:cxnSp macro="">
      <xdr:nvCxnSpPr>
        <xdr:cNvPr id="246" name="直線コネクタ 245">
          <a:extLst>
            <a:ext uri="{FF2B5EF4-FFF2-40B4-BE49-F238E27FC236}">
              <a16:creationId xmlns:a16="http://schemas.microsoft.com/office/drawing/2014/main" id="{28591B09-4DD4-4739-9DD2-802AFBE340C0}"/>
            </a:ext>
          </a:extLst>
        </xdr:cNvPr>
        <xdr:cNvCxnSpPr/>
      </xdr:nvCxnSpPr>
      <xdr:spPr>
        <a:xfrm flipV="1">
          <a:off x="9639300" y="11045974"/>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22475</xdr:rowOff>
    </xdr:from>
    <xdr:to>
      <xdr:col>46</xdr:col>
      <xdr:colOff>38100</xdr:colOff>
      <xdr:row>64</xdr:row>
      <xdr:rowOff>124075</xdr:rowOff>
    </xdr:to>
    <xdr:sp macro="" textlink="">
      <xdr:nvSpPr>
        <xdr:cNvPr id="247" name="楕円 246">
          <a:extLst>
            <a:ext uri="{FF2B5EF4-FFF2-40B4-BE49-F238E27FC236}">
              <a16:creationId xmlns:a16="http://schemas.microsoft.com/office/drawing/2014/main" id="{01ECCA6E-3118-45EE-9A91-AE13A00D6903}"/>
            </a:ext>
          </a:extLst>
        </xdr:cNvPr>
        <xdr:cNvSpPr/>
      </xdr:nvSpPr>
      <xdr:spPr>
        <a:xfrm>
          <a:off x="8699500" y="10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73240</xdr:rowOff>
    </xdr:from>
    <xdr:to>
      <xdr:col>50</xdr:col>
      <xdr:colOff>114300</xdr:colOff>
      <xdr:row>64</xdr:row>
      <xdr:rowOff>73275</xdr:rowOff>
    </xdr:to>
    <xdr:cxnSp macro="">
      <xdr:nvCxnSpPr>
        <xdr:cNvPr id="248" name="直線コネクタ 247">
          <a:extLst>
            <a:ext uri="{FF2B5EF4-FFF2-40B4-BE49-F238E27FC236}">
              <a16:creationId xmlns:a16="http://schemas.microsoft.com/office/drawing/2014/main" id="{3939A5E2-32E3-4167-BF9B-95BCB822EEBB}"/>
            </a:ext>
          </a:extLst>
        </xdr:cNvPr>
        <xdr:cNvCxnSpPr/>
      </xdr:nvCxnSpPr>
      <xdr:spPr>
        <a:xfrm flipV="1">
          <a:off x="8750300" y="11046040"/>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22504</xdr:rowOff>
    </xdr:from>
    <xdr:to>
      <xdr:col>41</xdr:col>
      <xdr:colOff>101600</xdr:colOff>
      <xdr:row>64</xdr:row>
      <xdr:rowOff>124104</xdr:rowOff>
    </xdr:to>
    <xdr:sp macro="" textlink="">
      <xdr:nvSpPr>
        <xdr:cNvPr id="249" name="楕円 248">
          <a:extLst>
            <a:ext uri="{FF2B5EF4-FFF2-40B4-BE49-F238E27FC236}">
              <a16:creationId xmlns:a16="http://schemas.microsoft.com/office/drawing/2014/main" id="{95CF8B02-C206-4919-9DB7-3D3960BD589B}"/>
            </a:ext>
          </a:extLst>
        </xdr:cNvPr>
        <xdr:cNvSpPr/>
      </xdr:nvSpPr>
      <xdr:spPr>
        <a:xfrm>
          <a:off x="7810500" y="109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73275</xdr:rowOff>
    </xdr:from>
    <xdr:to>
      <xdr:col>45</xdr:col>
      <xdr:colOff>177800</xdr:colOff>
      <xdr:row>64</xdr:row>
      <xdr:rowOff>73304</xdr:rowOff>
    </xdr:to>
    <xdr:cxnSp macro="">
      <xdr:nvCxnSpPr>
        <xdr:cNvPr id="250" name="直線コネクタ 249">
          <a:extLst>
            <a:ext uri="{FF2B5EF4-FFF2-40B4-BE49-F238E27FC236}">
              <a16:creationId xmlns:a16="http://schemas.microsoft.com/office/drawing/2014/main" id="{6B62D74B-61B6-4C6F-94B0-2A7E42FB54BC}"/>
            </a:ext>
          </a:extLst>
        </xdr:cNvPr>
        <xdr:cNvCxnSpPr/>
      </xdr:nvCxnSpPr>
      <xdr:spPr>
        <a:xfrm flipV="1">
          <a:off x="7861300" y="11046075"/>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22525</xdr:rowOff>
    </xdr:from>
    <xdr:to>
      <xdr:col>36</xdr:col>
      <xdr:colOff>165100</xdr:colOff>
      <xdr:row>64</xdr:row>
      <xdr:rowOff>124125</xdr:rowOff>
    </xdr:to>
    <xdr:sp macro="" textlink="">
      <xdr:nvSpPr>
        <xdr:cNvPr id="251" name="楕円 250">
          <a:extLst>
            <a:ext uri="{FF2B5EF4-FFF2-40B4-BE49-F238E27FC236}">
              <a16:creationId xmlns:a16="http://schemas.microsoft.com/office/drawing/2014/main" id="{76386AB8-1006-4269-8A2C-E96F211717B2}"/>
            </a:ext>
          </a:extLst>
        </xdr:cNvPr>
        <xdr:cNvSpPr/>
      </xdr:nvSpPr>
      <xdr:spPr>
        <a:xfrm>
          <a:off x="6921500" y="109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73304</xdr:rowOff>
    </xdr:from>
    <xdr:to>
      <xdr:col>41</xdr:col>
      <xdr:colOff>50800</xdr:colOff>
      <xdr:row>64</xdr:row>
      <xdr:rowOff>73325</xdr:rowOff>
    </xdr:to>
    <xdr:cxnSp macro="">
      <xdr:nvCxnSpPr>
        <xdr:cNvPr id="252" name="直線コネクタ 251">
          <a:extLst>
            <a:ext uri="{FF2B5EF4-FFF2-40B4-BE49-F238E27FC236}">
              <a16:creationId xmlns:a16="http://schemas.microsoft.com/office/drawing/2014/main" id="{101AD207-66BA-4EF5-A71F-30EF96FE4DF0}"/>
            </a:ext>
          </a:extLst>
        </xdr:cNvPr>
        <xdr:cNvCxnSpPr/>
      </xdr:nvCxnSpPr>
      <xdr:spPr>
        <a:xfrm flipV="1">
          <a:off x="6972300" y="11046104"/>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A9E9168C-03B7-4B3D-BC1F-EEABC705B42C}"/>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6F11E39D-FBA6-490A-855D-09D28BD7EC72}"/>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6D32246D-A324-49E1-8F6C-A10E1B129C51}"/>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D40A5CB6-7059-4F2C-B758-0C4F626FD7FE}"/>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115167</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659019D7-F1DF-4464-B1BE-5444CC65BB8C}"/>
            </a:ext>
          </a:extLst>
        </xdr:cNvPr>
        <xdr:cNvSpPr txBox="1"/>
      </xdr:nvSpPr>
      <xdr:spPr>
        <a:xfrm>
          <a:off x="9359411" y="110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115202</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45B6D9D9-6AAD-46FD-8645-089BE2509DF5}"/>
            </a:ext>
          </a:extLst>
        </xdr:cNvPr>
        <xdr:cNvSpPr txBox="1"/>
      </xdr:nvSpPr>
      <xdr:spPr>
        <a:xfrm>
          <a:off x="8483111" y="1108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115231</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66E362D9-22B2-4F35-9C01-70057F981E23}"/>
            </a:ext>
          </a:extLst>
        </xdr:cNvPr>
        <xdr:cNvSpPr txBox="1"/>
      </xdr:nvSpPr>
      <xdr:spPr>
        <a:xfrm>
          <a:off x="7594111" y="110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115252</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D142B30C-3C32-4168-BB1C-304D009F64AD}"/>
            </a:ext>
          </a:extLst>
        </xdr:cNvPr>
        <xdr:cNvSpPr txBox="1"/>
      </xdr:nvSpPr>
      <xdr:spPr>
        <a:xfrm>
          <a:off x="6705111" y="110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BDA952D-ED42-4CBD-BB68-488F4BCF41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C5C57738-5AA6-490C-BF52-05A7E3DDE5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53EDC461-6C86-4B90-970D-33E573AE1A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58331F29-CB26-4D7E-9324-7C8FB821BE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7B9E74B3-FF36-456D-B566-252161E801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2770B082-1586-445A-A420-578164DCCD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526DB7BE-BD79-4291-B2B4-857A67E87F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50E5CE-D200-4D21-B421-66E3B71A88E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C51DC925-D9FC-4434-AD7C-62CAB0D2584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D9F72D61-2C9D-44B3-BF1C-222751669F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E4DE0F7D-F741-41B2-8276-9836E866FC2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D4D02F77-E5A0-4556-8C00-71E52EE4A4C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34756319-38C0-4825-9325-0EF5C4F8929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52FE7490-650F-4D34-8116-5DA9D46F537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E51A11CF-5892-4BDD-AA6F-1EE905B4049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EDDB166F-B1D4-4EE0-856D-83148C739EF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B4CDF790-34C2-40BA-B90A-59C9F7F3A25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BE022C9-C2FE-4D5D-BB4A-653AE049608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18451619-FF7E-44DA-91A1-C18F6D2DA30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9D413373-2E67-4CDF-8F20-4D4931F18A7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AFC63461-7C63-4E1D-9475-91BBB03BF12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1874933B-D2DE-4BB2-8F2B-129A9C5521B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F1463468-001C-4D10-8537-8C3E23B5403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74F0520-375F-4757-9650-57AAE11047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A29BA97E-B231-428F-BC2F-D2BC85BE38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6FF72CE8-B10B-47F6-BE7D-CC470C170E4E}"/>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B443FD4F-0E57-43C1-AF3B-E74BF06E018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9F1E1DE8-0EEB-40BC-8F48-61A12B26818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236D0DD-AF75-4F27-B16F-658B38432EC1}"/>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89255E02-6255-4F72-9F08-5FCB7ACF06CD}"/>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537CD950-A6CA-45AD-9552-2C947A128A6A}"/>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B60EA1FD-C02A-4585-9581-0C01352697FF}"/>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FE4FE5F7-8A54-4E60-AA46-DD00D1FE5D9C}"/>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0BAC94FC-EC7F-472E-8707-E7D52723B8EB}"/>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C711E764-512F-46C0-B342-25DA321F1B31}"/>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89910E76-AB7B-4741-8367-895BD8F967D6}"/>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F4E9407-C1A0-443B-BDB7-B60C677EEE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64489B5-9FE9-4B07-9197-5C339F99B7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F8B550-F597-406D-A563-F9878E9E2A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2EC1973-52F5-42CF-AF82-599E2B8F2A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5B7C707-BC45-4179-90B2-67E97396A3A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153851</xdr:rowOff>
    </xdr:from>
    <xdr:to>
      <xdr:col>24</xdr:col>
      <xdr:colOff>114300</xdr:colOff>
      <xdr:row>81</xdr:row>
      <xdr:rowOff>84001</xdr:rowOff>
    </xdr:to>
    <xdr:sp macro="" textlink="">
      <xdr:nvSpPr>
        <xdr:cNvPr id="302" name="楕円 301">
          <a:extLst>
            <a:ext uri="{FF2B5EF4-FFF2-40B4-BE49-F238E27FC236}">
              <a16:creationId xmlns:a16="http://schemas.microsoft.com/office/drawing/2014/main" id="{C8C87145-9DBD-4C29-8538-2BAA28AF4481}"/>
            </a:ext>
          </a:extLst>
        </xdr:cNvPr>
        <xdr:cNvSpPr/>
      </xdr:nvSpPr>
      <xdr:spPr>
        <a:xfrm>
          <a:off x="45847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5278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5292D9CD-6101-4598-967A-EA8463DF79C2}"/>
            </a:ext>
          </a:extLst>
        </xdr:cNvPr>
        <xdr:cNvSpPr txBox="1"/>
      </xdr:nvSpPr>
      <xdr:spPr>
        <a:xfrm>
          <a:off x="4673600" y="1372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72208</xdr:rowOff>
    </xdr:from>
    <xdr:to>
      <xdr:col>20</xdr:col>
      <xdr:colOff>38100</xdr:colOff>
      <xdr:row>82</xdr:row>
      <xdr:rowOff>2358</xdr:rowOff>
    </xdr:to>
    <xdr:sp macro="" textlink="">
      <xdr:nvSpPr>
        <xdr:cNvPr id="304" name="楕円 303">
          <a:extLst>
            <a:ext uri="{FF2B5EF4-FFF2-40B4-BE49-F238E27FC236}">
              <a16:creationId xmlns:a16="http://schemas.microsoft.com/office/drawing/2014/main" id="{C094DED1-4401-48F4-A711-6850D8DAE5AB}"/>
            </a:ext>
          </a:extLst>
        </xdr:cNvPr>
        <xdr:cNvSpPr/>
      </xdr:nvSpPr>
      <xdr:spPr>
        <a:xfrm>
          <a:off x="3746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33201</xdr:rowOff>
    </xdr:from>
    <xdr:to>
      <xdr:col>24</xdr:col>
      <xdr:colOff>63500</xdr:colOff>
      <xdr:row>81</xdr:row>
      <xdr:rowOff>123008</xdr:rowOff>
    </xdr:to>
    <xdr:cxnSp macro="">
      <xdr:nvCxnSpPr>
        <xdr:cNvPr id="305" name="直線コネクタ 304">
          <a:extLst>
            <a:ext uri="{FF2B5EF4-FFF2-40B4-BE49-F238E27FC236}">
              <a16:creationId xmlns:a16="http://schemas.microsoft.com/office/drawing/2014/main" id="{B78EECE2-B089-4DB2-AA54-F3A188FE10E2}"/>
            </a:ext>
          </a:extLst>
        </xdr:cNvPr>
        <xdr:cNvCxnSpPr/>
      </xdr:nvCxnSpPr>
      <xdr:spPr>
        <a:xfrm flipV="1">
          <a:off x="3797300" y="13920651"/>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36286</xdr:rowOff>
    </xdr:from>
    <xdr:to>
      <xdr:col>15</xdr:col>
      <xdr:colOff>101600</xdr:colOff>
      <xdr:row>81</xdr:row>
      <xdr:rowOff>137886</xdr:rowOff>
    </xdr:to>
    <xdr:sp macro="" textlink="">
      <xdr:nvSpPr>
        <xdr:cNvPr id="306" name="楕円 305">
          <a:extLst>
            <a:ext uri="{FF2B5EF4-FFF2-40B4-BE49-F238E27FC236}">
              <a16:creationId xmlns:a16="http://schemas.microsoft.com/office/drawing/2014/main" id="{3BAA3FC2-2462-42DE-A49C-B60E1D20B433}"/>
            </a:ext>
          </a:extLst>
        </xdr:cNvPr>
        <xdr:cNvSpPr/>
      </xdr:nvSpPr>
      <xdr:spPr>
        <a:xfrm>
          <a:off x="2857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87086</xdr:rowOff>
    </xdr:from>
    <xdr:to>
      <xdr:col>19</xdr:col>
      <xdr:colOff>177800</xdr:colOff>
      <xdr:row>81</xdr:row>
      <xdr:rowOff>123008</xdr:rowOff>
    </xdr:to>
    <xdr:cxnSp macro="">
      <xdr:nvCxnSpPr>
        <xdr:cNvPr id="307" name="直線コネクタ 306">
          <a:extLst>
            <a:ext uri="{FF2B5EF4-FFF2-40B4-BE49-F238E27FC236}">
              <a16:creationId xmlns:a16="http://schemas.microsoft.com/office/drawing/2014/main" id="{EC3CD129-C182-441B-AF6C-4DEF6186B1FA}"/>
            </a:ext>
          </a:extLst>
        </xdr:cNvPr>
        <xdr:cNvCxnSpPr/>
      </xdr:nvCxnSpPr>
      <xdr:spPr>
        <a:xfrm>
          <a:off x="2908300" y="139745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363</xdr:rowOff>
    </xdr:from>
    <xdr:to>
      <xdr:col>10</xdr:col>
      <xdr:colOff>165100</xdr:colOff>
      <xdr:row>81</xdr:row>
      <xdr:rowOff>101963</xdr:rowOff>
    </xdr:to>
    <xdr:sp macro="" textlink="">
      <xdr:nvSpPr>
        <xdr:cNvPr id="308" name="楕円 307">
          <a:extLst>
            <a:ext uri="{FF2B5EF4-FFF2-40B4-BE49-F238E27FC236}">
              <a16:creationId xmlns:a16="http://schemas.microsoft.com/office/drawing/2014/main" id="{4A7473E0-DFE6-4AFA-A182-77204D6B65BD}"/>
            </a:ext>
          </a:extLst>
        </xdr:cNvPr>
        <xdr:cNvSpPr/>
      </xdr:nvSpPr>
      <xdr:spPr>
        <a:xfrm>
          <a:off x="1968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51163</xdr:rowOff>
    </xdr:from>
    <xdr:to>
      <xdr:col>15</xdr:col>
      <xdr:colOff>50800</xdr:colOff>
      <xdr:row>81</xdr:row>
      <xdr:rowOff>87086</xdr:rowOff>
    </xdr:to>
    <xdr:cxnSp macro="">
      <xdr:nvCxnSpPr>
        <xdr:cNvPr id="309" name="直線コネクタ 308">
          <a:extLst>
            <a:ext uri="{FF2B5EF4-FFF2-40B4-BE49-F238E27FC236}">
              <a16:creationId xmlns:a16="http://schemas.microsoft.com/office/drawing/2014/main" id="{0AEB464C-A64A-4BF8-BB88-15CF56D56ADC}"/>
            </a:ext>
          </a:extLst>
        </xdr:cNvPr>
        <xdr:cNvCxnSpPr/>
      </xdr:nvCxnSpPr>
      <xdr:spPr>
        <a:xfrm>
          <a:off x="2019300" y="139386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135889</xdr:rowOff>
    </xdr:from>
    <xdr:to>
      <xdr:col>6</xdr:col>
      <xdr:colOff>38100</xdr:colOff>
      <xdr:row>81</xdr:row>
      <xdr:rowOff>66039</xdr:rowOff>
    </xdr:to>
    <xdr:sp macro="" textlink="">
      <xdr:nvSpPr>
        <xdr:cNvPr id="310" name="楕円 309">
          <a:extLst>
            <a:ext uri="{FF2B5EF4-FFF2-40B4-BE49-F238E27FC236}">
              <a16:creationId xmlns:a16="http://schemas.microsoft.com/office/drawing/2014/main" id="{D871CA89-6B45-4DC7-84E4-DF60078FC616}"/>
            </a:ext>
          </a:extLst>
        </xdr:cNvPr>
        <xdr:cNvSpPr/>
      </xdr:nvSpPr>
      <xdr:spPr>
        <a:xfrm>
          <a:off x="1079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15239</xdr:rowOff>
    </xdr:from>
    <xdr:to>
      <xdr:col>10</xdr:col>
      <xdr:colOff>114300</xdr:colOff>
      <xdr:row>81</xdr:row>
      <xdr:rowOff>51163</xdr:rowOff>
    </xdr:to>
    <xdr:cxnSp macro="">
      <xdr:nvCxnSpPr>
        <xdr:cNvPr id="311" name="直線コネクタ 310">
          <a:extLst>
            <a:ext uri="{FF2B5EF4-FFF2-40B4-BE49-F238E27FC236}">
              <a16:creationId xmlns:a16="http://schemas.microsoft.com/office/drawing/2014/main" id="{4F749B95-9A22-4A7F-B4A1-DEB53731E139}"/>
            </a:ext>
          </a:extLst>
        </xdr:cNvPr>
        <xdr:cNvCxnSpPr/>
      </xdr:nvCxnSpPr>
      <xdr:spPr>
        <a:xfrm>
          <a:off x="1130300" y="139026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9F7C3545-C94F-4E79-BC61-012566DC9AAB}"/>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id="{F5E60A54-736C-4E79-A9A4-E48D1724945E}"/>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4" name="n_3aveValue【公営住宅】&#10;有形固定資産減価償却率">
          <a:extLst>
            <a:ext uri="{FF2B5EF4-FFF2-40B4-BE49-F238E27FC236}">
              <a16:creationId xmlns:a16="http://schemas.microsoft.com/office/drawing/2014/main" id="{9782CDC0-C1EB-4711-90F2-E7D1CB3CAC21}"/>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5" name="n_4aveValue【公営住宅】&#10;有形固定資産減価償却率">
          <a:extLst>
            <a:ext uri="{FF2B5EF4-FFF2-40B4-BE49-F238E27FC236}">
              <a16:creationId xmlns:a16="http://schemas.microsoft.com/office/drawing/2014/main" id="{7CE1FC6F-4495-4702-9C1C-4000F2B0AC71}"/>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18885</xdr:rowOff>
    </xdr:from>
    <xdr:ext cx="405111" cy="259045"/>
    <xdr:sp macro="" textlink="">
      <xdr:nvSpPr>
        <xdr:cNvPr id="316" name="n_1mainValue【公営住宅】&#10;有形固定資産減価償却率">
          <a:extLst>
            <a:ext uri="{FF2B5EF4-FFF2-40B4-BE49-F238E27FC236}">
              <a16:creationId xmlns:a16="http://schemas.microsoft.com/office/drawing/2014/main" id="{C43ED5B2-D83D-41E3-AB3E-ADE55E58F042}"/>
            </a:ext>
          </a:extLst>
        </xdr:cNvPr>
        <xdr:cNvSpPr txBox="1"/>
      </xdr:nvSpPr>
      <xdr:spPr>
        <a:xfrm>
          <a:off x="3582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154413</xdr:rowOff>
    </xdr:from>
    <xdr:ext cx="405111" cy="259045"/>
    <xdr:sp macro="" textlink="">
      <xdr:nvSpPr>
        <xdr:cNvPr id="317" name="n_2mainValue【公営住宅】&#10;有形固定資産減価償却率">
          <a:extLst>
            <a:ext uri="{FF2B5EF4-FFF2-40B4-BE49-F238E27FC236}">
              <a16:creationId xmlns:a16="http://schemas.microsoft.com/office/drawing/2014/main" id="{1D991456-DEE3-4BCC-A7C6-3E4AC3348DED}"/>
            </a:ext>
          </a:extLst>
        </xdr:cNvPr>
        <xdr:cNvSpPr txBox="1"/>
      </xdr:nvSpPr>
      <xdr:spPr>
        <a:xfrm>
          <a:off x="27057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118490</xdr:rowOff>
    </xdr:from>
    <xdr:ext cx="405111" cy="259045"/>
    <xdr:sp macro="" textlink="">
      <xdr:nvSpPr>
        <xdr:cNvPr id="318" name="n_3mainValue【公営住宅】&#10;有形固定資産減価償却率">
          <a:extLst>
            <a:ext uri="{FF2B5EF4-FFF2-40B4-BE49-F238E27FC236}">
              <a16:creationId xmlns:a16="http://schemas.microsoft.com/office/drawing/2014/main" id="{81EC5746-F484-4C61-8F3F-8A1364E02035}"/>
            </a:ext>
          </a:extLst>
        </xdr:cNvPr>
        <xdr:cNvSpPr txBox="1"/>
      </xdr:nvSpPr>
      <xdr:spPr>
        <a:xfrm>
          <a:off x="1816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9" name="n_4mainValue【公営住宅】&#10;有形固定資産減価償却率">
          <a:extLst>
            <a:ext uri="{FF2B5EF4-FFF2-40B4-BE49-F238E27FC236}">
              <a16:creationId xmlns:a16="http://schemas.microsoft.com/office/drawing/2014/main" id="{9153FD1E-4F40-4789-BFD4-BFBFC5EFDEF3}"/>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6973AE5-6E8F-4628-B629-3D71BC0DAF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DF4457B-563E-49E9-B6DE-364906FD11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2E1DE06-6817-41EC-B423-546BCFE2B89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D875F07-74D0-405E-8A52-043F36A39D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8DF7B7F-8EC0-4752-B6E8-4458536E3B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279636E-C3EF-4757-969F-2004F7B8CBF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A505C48-F1A4-4083-AF76-6E3B41FFAA0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FAF76C2-156A-4410-AF09-755D4A3CBF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C210CB3-849A-4161-B4F1-BC3E1EB24E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DD10D44-EE31-4E83-9B64-C453A10137B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AB83BCE-6E5C-4F59-B36F-35EB31196ED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778A8AB-063A-4FF5-ABAC-8E163C0A3AC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1172D40-8A00-420C-95FD-6317ADA103D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2339E69E-96D3-4CAA-AFA8-779894B7DFF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E206D9E-1083-4305-96FE-1EEC6548F2F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974C767A-008D-4D26-8C19-7ABBF81561F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922A1DA-63DC-4D32-A480-69CBE7CB4F5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A288310-DFBF-4846-892C-A762B14046F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C4DEA2B-1C51-4EB9-BB65-6DF21E9077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B4CBDFE-F2D9-448B-8630-5B2B97FDEE1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E22244E6-3279-4E2D-AAEE-5E26EE3899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4D2D2FCA-FD87-405A-899B-49D4F174EA02}"/>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4E0D3433-21C2-465D-8A17-178ECA0763CB}"/>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782C2F1B-95C7-4A25-AD91-8E11AE7DAD3A}"/>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9B10EDA3-F68B-4D27-94C5-22539E4202B4}"/>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187BF86E-2734-4BA7-84BC-8A74DE05FB54}"/>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CA49EB2C-79C9-4D75-BE44-93BB96F472CB}"/>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958A1478-FC94-4733-AC4C-AABCBDB2876C}"/>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70E23D4E-97DD-48FA-9757-0421A7F2A59C}"/>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43BCDBC3-225B-4933-862F-15B7CEF9CC62}"/>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A15D49BC-DEE7-44DB-A8DA-21BB71BEA969}"/>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A8C282E4-B783-4A3A-B9D9-37CB40ADA206}"/>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006CAA7-2300-4A84-AF07-B815DBEA40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E3EB1CC-CC6C-4B91-BEF8-B149BB9AB7E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444C90E-6EA5-4201-BC46-8F5DDFB774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E8CDA7E-DBA8-4AC8-9A4E-D45B3C522E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B20C759-5033-4167-B356-E475A63432E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6685</xdr:rowOff>
    </xdr:from>
    <xdr:to>
      <xdr:col>55</xdr:col>
      <xdr:colOff>50800</xdr:colOff>
      <xdr:row>85</xdr:row>
      <xdr:rowOff>108285</xdr:rowOff>
    </xdr:to>
    <xdr:sp macro="" textlink="">
      <xdr:nvSpPr>
        <xdr:cNvPr id="357" name="楕円 356">
          <a:extLst>
            <a:ext uri="{FF2B5EF4-FFF2-40B4-BE49-F238E27FC236}">
              <a16:creationId xmlns:a16="http://schemas.microsoft.com/office/drawing/2014/main" id="{4C2482A9-070B-4F2F-85C5-ED6D8546FDEB}"/>
            </a:ext>
          </a:extLst>
        </xdr:cNvPr>
        <xdr:cNvSpPr/>
      </xdr:nvSpPr>
      <xdr:spPr>
        <a:xfrm>
          <a:off x="10426700" y="145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156562</xdr:rowOff>
    </xdr:from>
    <xdr:ext cx="469744" cy="259045"/>
    <xdr:sp macro="" textlink="">
      <xdr:nvSpPr>
        <xdr:cNvPr id="358" name="【公営住宅】&#10;一人当たり面積該当値テキスト">
          <a:extLst>
            <a:ext uri="{FF2B5EF4-FFF2-40B4-BE49-F238E27FC236}">
              <a16:creationId xmlns:a16="http://schemas.microsoft.com/office/drawing/2014/main" id="{7CB44D0A-0298-4280-93C2-29161A167DB0}"/>
            </a:ext>
          </a:extLst>
        </xdr:cNvPr>
        <xdr:cNvSpPr txBox="1"/>
      </xdr:nvSpPr>
      <xdr:spPr>
        <a:xfrm>
          <a:off x="10515600" y="1455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30186</xdr:rowOff>
    </xdr:from>
    <xdr:to>
      <xdr:col>50</xdr:col>
      <xdr:colOff>165100</xdr:colOff>
      <xdr:row>85</xdr:row>
      <xdr:rowOff>131786</xdr:rowOff>
    </xdr:to>
    <xdr:sp macro="" textlink="">
      <xdr:nvSpPr>
        <xdr:cNvPr id="359" name="楕円 358">
          <a:extLst>
            <a:ext uri="{FF2B5EF4-FFF2-40B4-BE49-F238E27FC236}">
              <a16:creationId xmlns:a16="http://schemas.microsoft.com/office/drawing/2014/main" id="{3CCF4379-1CF0-48D8-91A4-4D297B7836C5}"/>
            </a:ext>
          </a:extLst>
        </xdr:cNvPr>
        <xdr:cNvSpPr/>
      </xdr:nvSpPr>
      <xdr:spPr>
        <a:xfrm>
          <a:off x="9588500" y="146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57485</xdr:rowOff>
    </xdr:from>
    <xdr:to>
      <xdr:col>55</xdr:col>
      <xdr:colOff>0</xdr:colOff>
      <xdr:row>85</xdr:row>
      <xdr:rowOff>80986</xdr:rowOff>
    </xdr:to>
    <xdr:cxnSp macro="">
      <xdr:nvCxnSpPr>
        <xdr:cNvPr id="360" name="直線コネクタ 359">
          <a:extLst>
            <a:ext uri="{FF2B5EF4-FFF2-40B4-BE49-F238E27FC236}">
              <a16:creationId xmlns:a16="http://schemas.microsoft.com/office/drawing/2014/main" id="{78BFED1F-F09E-4F81-9F91-865F3B8ACC77}"/>
            </a:ext>
          </a:extLst>
        </xdr:cNvPr>
        <xdr:cNvCxnSpPr/>
      </xdr:nvCxnSpPr>
      <xdr:spPr>
        <a:xfrm flipV="1">
          <a:off x="9639300" y="14630735"/>
          <a:ext cx="8382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31694</xdr:rowOff>
    </xdr:from>
    <xdr:to>
      <xdr:col>46</xdr:col>
      <xdr:colOff>38100</xdr:colOff>
      <xdr:row>85</xdr:row>
      <xdr:rowOff>133294</xdr:rowOff>
    </xdr:to>
    <xdr:sp macro="" textlink="">
      <xdr:nvSpPr>
        <xdr:cNvPr id="361" name="楕円 360">
          <a:extLst>
            <a:ext uri="{FF2B5EF4-FFF2-40B4-BE49-F238E27FC236}">
              <a16:creationId xmlns:a16="http://schemas.microsoft.com/office/drawing/2014/main" id="{51BA4992-9327-4C2A-9806-F3C1AAFCC885}"/>
            </a:ext>
          </a:extLst>
        </xdr:cNvPr>
        <xdr:cNvSpPr/>
      </xdr:nvSpPr>
      <xdr:spPr>
        <a:xfrm>
          <a:off x="8699500" y="146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80986</xdr:rowOff>
    </xdr:from>
    <xdr:to>
      <xdr:col>50</xdr:col>
      <xdr:colOff>114300</xdr:colOff>
      <xdr:row>85</xdr:row>
      <xdr:rowOff>82494</xdr:rowOff>
    </xdr:to>
    <xdr:cxnSp macro="">
      <xdr:nvCxnSpPr>
        <xdr:cNvPr id="362" name="直線コネクタ 361">
          <a:extLst>
            <a:ext uri="{FF2B5EF4-FFF2-40B4-BE49-F238E27FC236}">
              <a16:creationId xmlns:a16="http://schemas.microsoft.com/office/drawing/2014/main" id="{0E224946-37DF-4F92-9AF6-8ABD8DF9A793}"/>
            </a:ext>
          </a:extLst>
        </xdr:cNvPr>
        <xdr:cNvCxnSpPr/>
      </xdr:nvCxnSpPr>
      <xdr:spPr>
        <a:xfrm flipV="1">
          <a:off x="8750300" y="14654236"/>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32975</xdr:rowOff>
    </xdr:from>
    <xdr:to>
      <xdr:col>41</xdr:col>
      <xdr:colOff>101600</xdr:colOff>
      <xdr:row>85</xdr:row>
      <xdr:rowOff>134575</xdr:rowOff>
    </xdr:to>
    <xdr:sp macro="" textlink="">
      <xdr:nvSpPr>
        <xdr:cNvPr id="363" name="楕円 362">
          <a:extLst>
            <a:ext uri="{FF2B5EF4-FFF2-40B4-BE49-F238E27FC236}">
              <a16:creationId xmlns:a16="http://schemas.microsoft.com/office/drawing/2014/main" id="{A60CC550-42F0-4585-AF92-65FD5ABB912F}"/>
            </a:ext>
          </a:extLst>
        </xdr:cNvPr>
        <xdr:cNvSpPr/>
      </xdr:nvSpPr>
      <xdr:spPr>
        <a:xfrm>
          <a:off x="7810500" y="146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82494</xdr:rowOff>
    </xdr:from>
    <xdr:to>
      <xdr:col>45</xdr:col>
      <xdr:colOff>177800</xdr:colOff>
      <xdr:row>85</xdr:row>
      <xdr:rowOff>83775</xdr:rowOff>
    </xdr:to>
    <xdr:cxnSp macro="">
      <xdr:nvCxnSpPr>
        <xdr:cNvPr id="364" name="直線コネクタ 363">
          <a:extLst>
            <a:ext uri="{FF2B5EF4-FFF2-40B4-BE49-F238E27FC236}">
              <a16:creationId xmlns:a16="http://schemas.microsoft.com/office/drawing/2014/main" id="{CE0169B6-0341-40E7-B980-41CE1B34458A}"/>
            </a:ext>
          </a:extLst>
        </xdr:cNvPr>
        <xdr:cNvCxnSpPr/>
      </xdr:nvCxnSpPr>
      <xdr:spPr>
        <a:xfrm flipV="1">
          <a:off x="7861300" y="14655744"/>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33843</xdr:rowOff>
    </xdr:from>
    <xdr:to>
      <xdr:col>36</xdr:col>
      <xdr:colOff>165100</xdr:colOff>
      <xdr:row>85</xdr:row>
      <xdr:rowOff>135443</xdr:rowOff>
    </xdr:to>
    <xdr:sp macro="" textlink="">
      <xdr:nvSpPr>
        <xdr:cNvPr id="365" name="楕円 364">
          <a:extLst>
            <a:ext uri="{FF2B5EF4-FFF2-40B4-BE49-F238E27FC236}">
              <a16:creationId xmlns:a16="http://schemas.microsoft.com/office/drawing/2014/main" id="{FE23CEB3-0448-4918-A1B9-BAAB44CCF3C4}"/>
            </a:ext>
          </a:extLst>
        </xdr:cNvPr>
        <xdr:cNvSpPr/>
      </xdr:nvSpPr>
      <xdr:spPr>
        <a:xfrm>
          <a:off x="6921500" y="146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83775</xdr:rowOff>
    </xdr:from>
    <xdr:to>
      <xdr:col>41</xdr:col>
      <xdr:colOff>50800</xdr:colOff>
      <xdr:row>85</xdr:row>
      <xdr:rowOff>84643</xdr:rowOff>
    </xdr:to>
    <xdr:cxnSp macro="">
      <xdr:nvCxnSpPr>
        <xdr:cNvPr id="366" name="直線コネクタ 365">
          <a:extLst>
            <a:ext uri="{FF2B5EF4-FFF2-40B4-BE49-F238E27FC236}">
              <a16:creationId xmlns:a16="http://schemas.microsoft.com/office/drawing/2014/main" id="{4967C333-A0CA-42B7-B268-C8F7780C90D0}"/>
            </a:ext>
          </a:extLst>
        </xdr:cNvPr>
        <xdr:cNvCxnSpPr/>
      </xdr:nvCxnSpPr>
      <xdr:spPr>
        <a:xfrm flipV="1">
          <a:off x="6972300" y="14657025"/>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423ECE04-CDBF-40DA-A6C9-8CA8082FC0FD}"/>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CE962B53-9887-46B4-BAC6-944746240F43}"/>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793B454B-9B7C-44CA-890E-27AED6A9CE22}"/>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DB3BFED3-F0B6-4A32-99D0-D9828A881700}"/>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122913</xdr:rowOff>
    </xdr:from>
    <xdr:ext cx="469744" cy="259045"/>
    <xdr:sp macro="" textlink="">
      <xdr:nvSpPr>
        <xdr:cNvPr id="371" name="n_1mainValue【公営住宅】&#10;一人当たり面積">
          <a:extLst>
            <a:ext uri="{FF2B5EF4-FFF2-40B4-BE49-F238E27FC236}">
              <a16:creationId xmlns:a16="http://schemas.microsoft.com/office/drawing/2014/main" id="{557A3781-D5EE-4350-BFCB-3B01DDAD085E}"/>
            </a:ext>
          </a:extLst>
        </xdr:cNvPr>
        <xdr:cNvSpPr txBox="1"/>
      </xdr:nvSpPr>
      <xdr:spPr>
        <a:xfrm>
          <a:off x="9391727" y="1469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124421</xdr:rowOff>
    </xdr:from>
    <xdr:ext cx="469744" cy="259045"/>
    <xdr:sp macro="" textlink="">
      <xdr:nvSpPr>
        <xdr:cNvPr id="372" name="n_2mainValue【公営住宅】&#10;一人当たり面積">
          <a:extLst>
            <a:ext uri="{FF2B5EF4-FFF2-40B4-BE49-F238E27FC236}">
              <a16:creationId xmlns:a16="http://schemas.microsoft.com/office/drawing/2014/main" id="{9580B766-EBF8-44D2-9E8D-0C1558F087E8}"/>
            </a:ext>
          </a:extLst>
        </xdr:cNvPr>
        <xdr:cNvSpPr txBox="1"/>
      </xdr:nvSpPr>
      <xdr:spPr>
        <a:xfrm>
          <a:off x="8515427" y="1469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125702</xdr:rowOff>
    </xdr:from>
    <xdr:ext cx="469744" cy="259045"/>
    <xdr:sp macro="" textlink="">
      <xdr:nvSpPr>
        <xdr:cNvPr id="373" name="n_3mainValue【公営住宅】&#10;一人当たり面積">
          <a:extLst>
            <a:ext uri="{FF2B5EF4-FFF2-40B4-BE49-F238E27FC236}">
              <a16:creationId xmlns:a16="http://schemas.microsoft.com/office/drawing/2014/main" id="{8E97ADB6-B671-4B38-AADF-621823418247}"/>
            </a:ext>
          </a:extLst>
        </xdr:cNvPr>
        <xdr:cNvSpPr txBox="1"/>
      </xdr:nvSpPr>
      <xdr:spPr>
        <a:xfrm>
          <a:off x="7626427" y="146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126570</xdr:rowOff>
    </xdr:from>
    <xdr:ext cx="469744" cy="259045"/>
    <xdr:sp macro="" textlink="">
      <xdr:nvSpPr>
        <xdr:cNvPr id="374" name="n_4mainValue【公営住宅】&#10;一人当たり面積">
          <a:extLst>
            <a:ext uri="{FF2B5EF4-FFF2-40B4-BE49-F238E27FC236}">
              <a16:creationId xmlns:a16="http://schemas.microsoft.com/office/drawing/2014/main" id="{D8E84DC9-2E39-4F1C-943B-F6FC52F2E8AB}"/>
            </a:ext>
          </a:extLst>
        </xdr:cNvPr>
        <xdr:cNvSpPr txBox="1"/>
      </xdr:nvSpPr>
      <xdr:spPr>
        <a:xfrm>
          <a:off x="6737427" y="146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7B89633-EC69-4E80-B7E1-C41C59A072C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AD69F3C-B3F7-4228-A8FA-E88DD27A1A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56E28AB-BDF1-442E-BF53-32536E1D57F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EA14F78-3339-4F01-8C22-79451BCE09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BFBF0CC-850B-4086-89FE-7FF98FA659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5E8DBAA-0CED-4CA7-80B2-832A0AE85B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0F88C96-40BC-4281-9000-5BDE6AA7DD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7E37A19-963C-49F2-B4E8-DF0F599E6F4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86D022D-0C7B-4C39-9151-F0C5C6AFC2A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CB2BA023-B821-4F54-97DD-150A68C7176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80452F2-1CFB-4D05-8282-E413A72F22F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F17D32DE-13B6-45F3-9FB9-67583B39F34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EAB873FC-946F-4761-ABEB-5D13CBACF53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DBC58EA-C14F-49DC-8A46-800ED48EF41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553A41A-ACD0-46D4-8F91-D6E6ABD9208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345194B-80F3-40A1-BDE6-3FC5E4774D3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628DF84-4D82-4D40-9CC6-3BB1F475DF8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3C05C43-37AD-41A5-BD61-37C309D9CEF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ABBE5B54-0451-4817-9B6D-F37B37FA2CF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6DE0B14F-10AA-46D6-9DDF-A34D6000C37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BAA39B81-5172-45B0-BEFA-8BE782E496A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F618C102-CBF1-430C-8262-BC010DA8E8B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D7083B3-C8FA-445A-A3FF-83263FFD7E3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F0559276-CE0B-411F-B291-3C0574811A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FE708D6F-D009-48D0-B4CB-F3B00E7FD95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400" name="直線コネクタ 399">
          <a:extLst>
            <a:ext uri="{FF2B5EF4-FFF2-40B4-BE49-F238E27FC236}">
              <a16:creationId xmlns:a16="http://schemas.microsoft.com/office/drawing/2014/main" id="{432F3825-E977-4C89-BFFF-2574073EEEDD}"/>
            </a:ext>
          </a:extLst>
        </xdr:cNvPr>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B3641E9E-C639-473F-B6A8-6F80C99D9AEB}"/>
            </a:ext>
          </a:extLst>
        </xdr:cNvPr>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402" name="直線コネクタ 401">
          <a:extLst>
            <a:ext uri="{FF2B5EF4-FFF2-40B4-BE49-F238E27FC236}">
              <a16:creationId xmlns:a16="http://schemas.microsoft.com/office/drawing/2014/main" id="{4AF9FF5D-17E8-4AA8-B9A5-6C7F6185E8A1}"/>
            </a:ext>
          </a:extLst>
        </xdr:cNvPr>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91D34EBF-BFA8-4E76-9048-84ABA7A2ECFF}"/>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7B5C5B9D-BA59-4BAF-8D58-F8C748F566C3}"/>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48F616E8-7668-4A65-9AA7-BF9A237CEECD}"/>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6" name="フローチャート: 判断 405">
          <a:extLst>
            <a:ext uri="{FF2B5EF4-FFF2-40B4-BE49-F238E27FC236}">
              <a16:creationId xmlns:a16="http://schemas.microsoft.com/office/drawing/2014/main" id="{F9D2533E-A7DC-42D6-BFF1-3C7F381BAC3D}"/>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407" name="フローチャート: 判断 406">
          <a:extLst>
            <a:ext uri="{FF2B5EF4-FFF2-40B4-BE49-F238E27FC236}">
              <a16:creationId xmlns:a16="http://schemas.microsoft.com/office/drawing/2014/main" id="{B2F80D11-98F6-4FBD-BF72-9580DD6F43A3}"/>
            </a:ext>
          </a:extLst>
        </xdr:cNvPr>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9CB2E652-A903-4395-9CD8-1F35AD00FC37}"/>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33564</xdr:rowOff>
    </xdr:from>
    <xdr:to>
      <xdr:col>10</xdr:col>
      <xdr:colOff>165100</xdr:colOff>
      <xdr:row>104</xdr:row>
      <xdr:rowOff>135164</xdr:rowOff>
    </xdr:to>
    <xdr:sp macro="" textlink="">
      <xdr:nvSpPr>
        <xdr:cNvPr id="409" name="フローチャート: 判断 408">
          <a:extLst>
            <a:ext uri="{FF2B5EF4-FFF2-40B4-BE49-F238E27FC236}">
              <a16:creationId xmlns:a16="http://schemas.microsoft.com/office/drawing/2014/main" id="{8EFD018E-359D-4B61-85F9-7A2A88A3E3F2}"/>
            </a:ext>
          </a:extLst>
        </xdr:cNvPr>
        <xdr:cNvSpPr/>
      </xdr:nvSpPr>
      <xdr:spPr>
        <a:xfrm>
          <a:off x="1968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0" name="フローチャート: 判断 409">
          <a:extLst>
            <a:ext uri="{FF2B5EF4-FFF2-40B4-BE49-F238E27FC236}">
              <a16:creationId xmlns:a16="http://schemas.microsoft.com/office/drawing/2014/main" id="{7F593110-DD30-42F9-9F02-B6ED658EB0E8}"/>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0E77E56-1625-4633-AA91-7F6210D5684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8D0BEAC-CEB8-4B60-B481-90D2609E51E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EE34907-F95F-4D55-A957-BF0F85CFA7E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65541D9-DC11-46A2-9213-4601AA318FB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F35C6A1-BB4D-43B9-B674-9AE94ABBDC5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121738</xdr:rowOff>
    </xdr:from>
    <xdr:to>
      <xdr:col>24</xdr:col>
      <xdr:colOff>114300</xdr:colOff>
      <xdr:row>104</xdr:row>
      <xdr:rowOff>51888</xdr:rowOff>
    </xdr:to>
    <xdr:sp macro="" textlink="">
      <xdr:nvSpPr>
        <xdr:cNvPr id="416" name="楕円 415">
          <a:extLst>
            <a:ext uri="{FF2B5EF4-FFF2-40B4-BE49-F238E27FC236}">
              <a16:creationId xmlns:a16="http://schemas.microsoft.com/office/drawing/2014/main" id="{D16404D4-6593-4626-AD42-D826393833C5}"/>
            </a:ext>
          </a:extLst>
        </xdr:cNvPr>
        <xdr:cNvSpPr/>
      </xdr:nvSpPr>
      <xdr:spPr>
        <a:xfrm>
          <a:off x="4584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144615</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94CE0B37-FB4C-442D-818A-FFAD02C24663}"/>
            </a:ext>
          </a:extLst>
        </xdr:cNvPr>
        <xdr:cNvSpPr txBox="1"/>
      </xdr:nvSpPr>
      <xdr:spPr>
        <a:xfrm>
          <a:off x="4673600" y="1763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128270</xdr:rowOff>
    </xdr:from>
    <xdr:to>
      <xdr:col>20</xdr:col>
      <xdr:colOff>38100</xdr:colOff>
      <xdr:row>106</xdr:row>
      <xdr:rowOff>58420</xdr:rowOff>
    </xdr:to>
    <xdr:sp macro="" textlink="">
      <xdr:nvSpPr>
        <xdr:cNvPr id="418" name="楕円 417">
          <a:extLst>
            <a:ext uri="{FF2B5EF4-FFF2-40B4-BE49-F238E27FC236}">
              <a16:creationId xmlns:a16="http://schemas.microsoft.com/office/drawing/2014/main" id="{5A8982C1-B26D-4F82-B679-11156194B2E8}"/>
            </a:ext>
          </a:extLst>
        </xdr:cNvPr>
        <xdr:cNvSpPr/>
      </xdr:nvSpPr>
      <xdr:spPr>
        <a:xfrm>
          <a:off x="3746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xdr:rowOff>
    </xdr:from>
    <xdr:to>
      <xdr:col>24</xdr:col>
      <xdr:colOff>63500</xdr:colOff>
      <xdr:row>106</xdr:row>
      <xdr:rowOff>7620</xdr:rowOff>
    </xdr:to>
    <xdr:cxnSp macro="">
      <xdr:nvCxnSpPr>
        <xdr:cNvPr id="419" name="直線コネクタ 418">
          <a:extLst>
            <a:ext uri="{FF2B5EF4-FFF2-40B4-BE49-F238E27FC236}">
              <a16:creationId xmlns:a16="http://schemas.microsoft.com/office/drawing/2014/main" id="{5BDF97F7-D83B-4B63-A8A8-E79C336064B0}"/>
            </a:ext>
          </a:extLst>
        </xdr:cNvPr>
        <xdr:cNvCxnSpPr/>
      </xdr:nvCxnSpPr>
      <xdr:spPr>
        <a:xfrm flipV="1">
          <a:off x="3797300" y="17831888"/>
          <a:ext cx="838200" cy="3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27032</xdr:rowOff>
    </xdr:from>
    <xdr:to>
      <xdr:col>15</xdr:col>
      <xdr:colOff>101600</xdr:colOff>
      <xdr:row>104</xdr:row>
      <xdr:rowOff>128632</xdr:rowOff>
    </xdr:to>
    <xdr:sp macro="" textlink="">
      <xdr:nvSpPr>
        <xdr:cNvPr id="420" name="楕円 419">
          <a:extLst>
            <a:ext uri="{FF2B5EF4-FFF2-40B4-BE49-F238E27FC236}">
              <a16:creationId xmlns:a16="http://schemas.microsoft.com/office/drawing/2014/main" id="{D074A3ED-7152-4B88-86E5-74235458F605}"/>
            </a:ext>
          </a:extLst>
        </xdr:cNvPr>
        <xdr:cNvSpPr/>
      </xdr:nvSpPr>
      <xdr:spPr>
        <a:xfrm>
          <a:off x="2857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77832</xdr:rowOff>
    </xdr:from>
    <xdr:to>
      <xdr:col>19</xdr:col>
      <xdr:colOff>177800</xdr:colOff>
      <xdr:row>106</xdr:row>
      <xdr:rowOff>7620</xdr:rowOff>
    </xdr:to>
    <xdr:cxnSp macro="">
      <xdr:nvCxnSpPr>
        <xdr:cNvPr id="421" name="直線コネクタ 420">
          <a:extLst>
            <a:ext uri="{FF2B5EF4-FFF2-40B4-BE49-F238E27FC236}">
              <a16:creationId xmlns:a16="http://schemas.microsoft.com/office/drawing/2014/main" id="{A77934EB-A08B-4101-AAF3-123A0DE19AFD}"/>
            </a:ext>
          </a:extLst>
        </xdr:cNvPr>
        <xdr:cNvCxnSpPr/>
      </xdr:nvCxnSpPr>
      <xdr:spPr>
        <a:xfrm>
          <a:off x="2908300" y="17908632"/>
          <a:ext cx="889000" cy="2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97245</xdr:rowOff>
    </xdr:from>
    <xdr:to>
      <xdr:col>10</xdr:col>
      <xdr:colOff>165100</xdr:colOff>
      <xdr:row>103</xdr:row>
      <xdr:rowOff>27395</xdr:rowOff>
    </xdr:to>
    <xdr:sp macro="" textlink="">
      <xdr:nvSpPr>
        <xdr:cNvPr id="422" name="楕円 421">
          <a:extLst>
            <a:ext uri="{FF2B5EF4-FFF2-40B4-BE49-F238E27FC236}">
              <a16:creationId xmlns:a16="http://schemas.microsoft.com/office/drawing/2014/main" id="{10DA9572-BD42-4302-9601-A405298045D6}"/>
            </a:ext>
          </a:extLst>
        </xdr:cNvPr>
        <xdr:cNvSpPr/>
      </xdr:nvSpPr>
      <xdr:spPr>
        <a:xfrm>
          <a:off x="1968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148045</xdr:rowOff>
    </xdr:from>
    <xdr:to>
      <xdr:col>15</xdr:col>
      <xdr:colOff>50800</xdr:colOff>
      <xdr:row>104</xdr:row>
      <xdr:rowOff>77832</xdr:rowOff>
    </xdr:to>
    <xdr:cxnSp macro="">
      <xdr:nvCxnSpPr>
        <xdr:cNvPr id="423" name="直線コネクタ 422">
          <a:extLst>
            <a:ext uri="{FF2B5EF4-FFF2-40B4-BE49-F238E27FC236}">
              <a16:creationId xmlns:a16="http://schemas.microsoft.com/office/drawing/2014/main" id="{BBE0CE42-60CD-450E-8B40-A651993EA532}"/>
            </a:ext>
          </a:extLst>
        </xdr:cNvPr>
        <xdr:cNvCxnSpPr/>
      </xdr:nvCxnSpPr>
      <xdr:spPr>
        <a:xfrm>
          <a:off x="2019300" y="17635945"/>
          <a:ext cx="889000" cy="2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66221</xdr:rowOff>
    </xdr:from>
    <xdr:to>
      <xdr:col>6</xdr:col>
      <xdr:colOff>38100</xdr:colOff>
      <xdr:row>99</xdr:row>
      <xdr:rowOff>167821</xdr:rowOff>
    </xdr:to>
    <xdr:sp macro="" textlink="">
      <xdr:nvSpPr>
        <xdr:cNvPr id="424" name="楕円 423">
          <a:extLst>
            <a:ext uri="{FF2B5EF4-FFF2-40B4-BE49-F238E27FC236}">
              <a16:creationId xmlns:a16="http://schemas.microsoft.com/office/drawing/2014/main" id="{091EDDF5-B958-4E36-BB52-3A2A2115BA88}"/>
            </a:ext>
          </a:extLst>
        </xdr:cNvPr>
        <xdr:cNvSpPr/>
      </xdr:nvSpPr>
      <xdr:spPr>
        <a:xfrm>
          <a:off x="1079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117021</xdr:rowOff>
    </xdr:from>
    <xdr:to>
      <xdr:col>10</xdr:col>
      <xdr:colOff>114300</xdr:colOff>
      <xdr:row>102</xdr:row>
      <xdr:rowOff>148045</xdr:rowOff>
    </xdr:to>
    <xdr:cxnSp macro="">
      <xdr:nvCxnSpPr>
        <xdr:cNvPr id="425" name="直線コネクタ 424">
          <a:extLst>
            <a:ext uri="{FF2B5EF4-FFF2-40B4-BE49-F238E27FC236}">
              <a16:creationId xmlns:a16="http://schemas.microsoft.com/office/drawing/2014/main" id="{486C14BA-D3EC-4C98-BAB7-6CAB68D8FC53}"/>
            </a:ext>
          </a:extLst>
        </xdr:cNvPr>
        <xdr:cNvCxnSpPr/>
      </xdr:nvCxnSpPr>
      <xdr:spPr>
        <a:xfrm>
          <a:off x="1130300" y="17090571"/>
          <a:ext cx="889000" cy="5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76579</xdr:rowOff>
    </xdr:from>
    <xdr:ext cx="405111" cy="259045"/>
    <xdr:sp macro="" textlink="">
      <xdr:nvSpPr>
        <xdr:cNvPr id="426" name="n_1aveValue【港湾・漁港】&#10;有形固定資産減価償却率">
          <a:extLst>
            <a:ext uri="{FF2B5EF4-FFF2-40B4-BE49-F238E27FC236}">
              <a16:creationId xmlns:a16="http://schemas.microsoft.com/office/drawing/2014/main" id="{5A1D66D4-6188-4AA6-8868-ACA7F83DD93A}"/>
            </a:ext>
          </a:extLst>
        </xdr:cNvPr>
        <xdr:cNvSpPr txBox="1"/>
      </xdr:nvSpPr>
      <xdr:spPr>
        <a:xfrm>
          <a:off x="35820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港湾・漁港】&#10;有形固定資産減価償却率">
          <a:extLst>
            <a:ext uri="{FF2B5EF4-FFF2-40B4-BE49-F238E27FC236}">
              <a16:creationId xmlns:a16="http://schemas.microsoft.com/office/drawing/2014/main" id="{817FE9BF-E6AD-4910-955F-F88359107E8F}"/>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126291</xdr:rowOff>
    </xdr:from>
    <xdr:ext cx="405111" cy="259045"/>
    <xdr:sp macro="" textlink="">
      <xdr:nvSpPr>
        <xdr:cNvPr id="428" name="n_3aveValue【港湾・漁港】&#10;有形固定資産減価償却率">
          <a:extLst>
            <a:ext uri="{FF2B5EF4-FFF2-40B4-BE49-F238E27FC236}">
              <a16:creationId xmlns:a16="http://schemas.microsoft.com/office/drawing/2014/main" id="{6204DAA7-5AF6-414F-9D73-B70632F28D00}"/>
            </a:ext>
          </a:extLst>
        </xdr:cNvPr>
        <xdr:cNvSpPr txBox="1"/>
      </xdr:nvSpPr>
      <xdr:spPr>
        <a:xfrm>
          <a:off x="1816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29" name="n_4aveValue【港湾・漁港】&#10;有形固定資産減価償却率">
          <a:extLst>
            <a:ext uri="{FF2B5EF4-FFF2-40B4-BE49-F238E27FC236}">
              <a16:creationId xmlns:a16="http://schemas.microsoft.com/office/drawing/2014/main" id="{8A0D1B10-FEEC-446D-B17A-4E63894FC299}"/>
            </a:ext>
          </a:extLst>
        </xdr:cNvPr>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49547</xdr:rowOff>
    </xdr:from>
    <xdr:ext cx="405111" cy="259045"/>
    <xdr:sp macro="" textlink="">
      <xdr:nvSpPr>
        <xdr:cNvPr id="430" name="n_1mainValue【港湾・漁港】&#10;有形固定資産減価償却率">
          <a:extLst>
            <a:ext uri="{FF2B5EF4-FFF2-40B4-BE49-F238E27FC236}">
              <a16:creationId xmlns:a16="http://schemas.microsoft.com/office/drawing/2014/main" id="{3584BF5B-2755-4020-B257-D440CEAC64A9}"/>
            </a:ext>
          </a:extLst>
        </xdr:cNvPr>
        <xdr:cNvSpPr txBox="1"/>
      </xdr:nvSpPr>
      <xdr:spPr>
        <a:xfrm>
          <a:off x="3582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31" name="n_2mainValue【港湾・漁港】&#10;有形固定資産減価償却率">
          <a:extLst>
            <a:ext uri="{FF2B5EF4-FFF2-40B4-BE49-F238E27FC236}">
              <a16:creationId xmlns:a16="http://schemas.microsoft.com/office/drawing/2014/main" id="{8A855009-2260-4B89-A7E1-11346B2A36D0}"/>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43922</xdr:rowOff>
    </xdr:from>
    <xdr:ext cx="405111" cy="259045"/>
    <xdr:sp macro="" textlink="">
      <xdr:nvSpPr>
        <xdr:cNvPr id="432" name="n_3mainValue【港湾・漁港】&#10;有形固定資産減価償却率">
          <a:extLst>
            <a:ext uri="{FF2B5EF4-FFF2-40B4-BE49-F238E27FC236}">
              <a16:creationId xmlns:a16="http://schemas.microsoft.com/office/drawing/2014/main" id="{A934C1C2-2FB4-4A1D-94CB-EAA5E91BB427}"/>
            </a:ext>
          </a:extLst>
        </xdr:cNvPr>
        <xdr:cNvSpPr txBox="1"/>
      </xdr:nvSpPr>
      <xdr:spPr>
        <a:xfrm>
          <a:off x="1816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12898</xdr:rowOff>
    </xdr:from>
    <xdr:ext cx="340478" cy="259045"/>
    <xdr:sp macro="" textlink="">
      <xdr:nvSpPr>
        <xdr:cNvPr id="433" name="n_4mainValue【港湾・漁港】&#10;有形固定資産減価償却率">
          <a:extLst>
            <a:ext uri="{FF2B5EF4-FFF2-40B4-BE49-F238E27FC236}">
              <a16:creationId xmlns:a16="http://schemas.microsoft.com/office/drawing/2014/main" id="{13817F6A-885A-4C40-9A7D-68102F02B268}"/>
            </a:ext>
          </a:extLst>
        </xdr:cNvPr>
        <xdr:cNvSpPr txBox="1"/>
      </xdr:nvSpPr>
      <xdr:spPr>
        <a:xfrm>
          <a:off x="960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791EC26-B607-49AF-A18F-607DD4872D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DACA80C-0721-4FD0-BA21-B0B874C598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3CFF6BF-AB50-4BCA-8319-16CCF64BA0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1F37A8E-1CD7-49B0-9E12-4B5A419F03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AE857F4-D328-4845-B343-C955B6D6E24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A51F839C-F1EA-421C-A8EA-56EFA5F74F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2BADBC1-FEB7-46B5-B5AC-E9347073DC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41F64186-38F7-4899-893B-2A1FED62266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EAFC86C-A3C2-4149-B89C-2B76E32E013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DA75135A-C5A1-4E69-BCEF-F1B30F0730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FC333948-F98D-4752-ADCB-66A8898C59C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D761F68E-B957-4887-9DA9-5ED640508EE2}"/>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4230FD1F-0B83-4795-ADAA-9D1B86BAA20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a:extLst>
            <a:ext uri="{FF2B5EF4-FFF2-40B4-BE49-F238E27FC236}">
              <a16:creationId xmlns:a16="http://schemas.microsoft.com/office/drawing/2014/main" id="{8C0C8B15-9D87-4BD6-8E5A-E3C1F893FD62}"/>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2156DA8-85CA-49E6-B5F5-78BBC851911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a:extLst>
            <a:ext uri="{FF2B5EF4-FFF2-40B4-BE49-F238E27FC236}">
              <a16:creationId xmlns:a16="http://schemas.microsoft.com/office/drawing/2014/main" id="{C90E632F-5FD5-4882-B55F-D82CD6F8600C}"/>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608C6708-4D10-4384-B056-48E087AC77E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a:extLst>
            <a:ext uri="{FF2B5EF4-FFF2-40B4-BE49-F238E27FC236}">
              <a16:creationId xmlns:a16="http://schemas.microsoft.com/office/drawing/2014/main" id="{40F7CE5F-D7DB-4821-B6D2-E991AAD68CA3}"/>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F1764674-5685-4F0C-BEDF-F1EA428DFAC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3" name="テキスト ボックス 452">
          <a:extLst>
            <a:ext uri="{FF2B5EF4-FFF2-40B4-BE49-F238E27FC236}">
              <a16:creationId xmlns:a16="http://schemas.microsoft.com/office/drawing/2014/main" id="{9E445099-A676-4E93-83F9-233A77A295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3245E71-6F37-4E78-B003-DCCC2C4F4C1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a:extLst>
            <a:ext uri="{FF2B5EF4-FFF2-40B4-BE49-F238E27FC236}">
              <a16:creationId xmlns:a16="http://schemas.microsoft.com/office/drawing/2014/main" id="{56450DE1-635D-4337-967F-912190B6CCC8}"/>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3612D749-DAF6-41DB-BF43-D2E2A244487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57" name="直線コネクタ 456">
          <a:extLst>
            <a:ext uri="{FF2B5EF4-FFF2-40B4-BE49-F238E27FC236}">
              <a16:creationId xmlns:a16="http://schemas.microsoft.com/office/drawing/2014/main" id="{04480E0B-894E-4A18-B5BC-1DE82BB9CB13}"/>
            </a:ext>
          </a:extLst>
        </xdr:cNvPr>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8F6DD2E5-3759-43DE-8D4C-1C7D1B17CB44}"/>
            </a:ext>
          </a:extLst>
        </xdr:cNvPr>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59" name="直線コネクタ 458">
          <a:extLst>
            <a:ext uri="{FF2B5EF4-FFF2-40B4-BE49-F238E27FC236}">
              <a16:creationId xmlns:a16="http://schemas.microsoft.com/office/drawing/2014/main" id="{B9993F7F-C80E-42D4-9221-65EC3937F9CF}"/>
            </a:ext>
          </a:extLst>
        </xdr:cNvPr>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60" name="【港湾・漁港】&#10;一人当たり有形固定資産（償却資産）額最大値テキスト">
          <a:extLst>
            <a:ext uri="{FF2B5EF4-FFF2-40B4-BE49-F238E27FC236}">
              <a16:creationId xmlns:a16="http://schemas.microsoft.com/office/drawing/2014/main" id="{EEED5847-06F5-4D4D-A396-0CD8786E230E}"/>
            </a:ext>
          </a:extLst>
        </xdr:cNvPr>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61" name="直線コネクタ 460">
          <a:extLst>
            <a:ext uri="{FF2B5EF4-FFF2-40B4-BE49-F238E27FC236}">
              <a16:creationId xmlns:a16="http://schemas.microsoft.com/office/drawing/2014/main" id="{EDE97E72-7752-4F67-A848-AE1EF12B920D}"/>
            </a:ext>
          </a:extLst>
        </xdr:cNvPr>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60661</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07486A53-551B-4EE9-A497-2F87B8C4F4E4}"/>
            </a:ext>
          </a:extLst>
        </xdr:cNvPr>
        <xdr:cNvSpPr txBox="1"/>
      </xdr:nvSpPr>
      <xdr:spPr>
        <a:xfrm>
          <a:off x="10515600" y="18405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63" name="フローチャート: 判断 462">
          <a:extLst>
            <a:ext uri="{FF2B5EF4-FFF2-40B4-BE49-F238E27FC236}">
              <a16:creationId xmlns:a16="http://schemas.microsoft.com/office/drawing/2014/main" id="{A7835039-F129-4620-8FC1-C6DCA9684F86}"/>
            </a:ext>
          </a:extLst>
        </xdr:cNvPr>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64" name="フローチャート: 判断 463">
          <a:extLst>
            <a:ext uri="{FF2B5EF4-FFF2-40B4-BE49-F238E27FC236}">
              <a16:creationId xmlns:a16="http://schemas.microsoft.com/office/drawing/2014/main" id="{A7A1D685-9719-4176-8E7A-CDEA5D5A85DE}"/>
            </a:ext>
          </a:extLst>
        </xdr:cNvPr>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61975</xdr:rowOff>
    </xdr:from>
    <xdr:to>
      <xdr:col>46</xdr:col>
      <xdr:colOff>38100</xdr:colOff>
      <xdr:row>108</xdr:row>
      <xdr:rowOff>163575</xdr:rowOff>
    </xdr:to>
    <xdr:sp macro="" textlink="">
      <xdr:nvSpPr>
        <xdr:cNvPr id="465" name="フローチャート: 判断 464">
          <a:extLst>
            <a:ext uri="{FF2B5EF4-FFF2-40B4-BE49-F238E27FC236}">
              <a16:creationId xmlns:a16="http://schemas.microsoft.com/office/drawing/2014/main" id="{35644D9F-E47A-42B5-AE43-32F8A398AB3A}"/>
            </a:ext>
          </a:extLst>
        </xdr:cNvPr>
        <xdr:cNvSpPr/>
      </xdr:nvSpPr>
      <xdr:spPr>
        <a:xfrm>
          <a:off x="8699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52656</xdr:rowOff>
    </xdr:from>
    <xdr:to>
      <xdr:col>41</xdr:col>
      <xdr:colOff>101600</xdr:colOff>
      <xdr:row>108</xdr:row>
      <xdr:rowOff>154256</xdr:rowOff>
    </xdr:to>
    <xdr:sp macro="" textlink="">
      <xdr:nvSpPr>
        <xdr:cNvPr id="466" name="フローチャート: 判断 465">
          <a:extLst>
            <a:ext uri="{FF2B5EF4-FFF2-40B4-BE49-F238E27FC236}">
              <a16:creationId xmlns:a16="http://schemas.microsoft.com/office/drawing/2014/main" id="{93D45ADC-8E29-49DF-BAC2-86DC1FA1384C}"/>
            </a:ext>
          </a:extLst>
        </xdr:cNvPr>
        <xdr:cNvSpPr/>
      </xdr:nvSpPr>
      <xdr:spPr>
        <a:xfrm>
          <a:off x="7810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48879</xdr:rowOff>
    </xdr:from>
    <xdr:to>
      <xdr:col>36</xdr:col>
      <xdr:colOff>165100</xdr:colOff>
      <xdr:row>108</xdr:row>
      <xdr:rowOff>150479</xdr:rowOff>
    </xdr:to>
    <xdr:sp macro="" textlink="">
      <xdr:nvSpPr>
        <xdr:cNvPr id="467" name="フローチャート: 判断 466">
          <a:extLst>
            <a:ext uri="{FF2B5EF4-FFF2-40B4-BE49-F238E27FC236}">
              <a16:creationId xmlns:a16="http://schemas.microsoft.com/office/drawing/2014/main" id="{8F6332C9-65CE-4A1D-8C44-00A00E89E001}"/>
            </a:ext>
          </a:extLst>
        </xdr:cNvPr>
        <xdr:cNvSpPr/>
      </xdr:nvSpPr>
      <xdr:spPr>
        <a:xfrm>
          <a:off x="6921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51C69EA-06C2-41E2-ABC9-44AEBC5EFCB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E58D83E-6041-42DB-9482-54D6BE2BA3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8164AD2-5B35-4A78-B754-B86EEBA57B8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190DDAD-AD57-4569-8DA9-47F9EB9BD03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B12C90A-EB0A-4C90-8EE9-1EADED909B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100736</xdr:rowOff>
    </xdr:from>
    <xdr:to>
      <xdr:col>55</xdr:col>
      <xdr:colOff>50800</xdr:colOff>
      <xdr:row>109</xdr:row>
      <xdr:rowOff>30886</xdr:rowOff>
    </xdr:to>
    <xdr:sp macro="" textlink="">
      <xdr:nvSpPr>
        <xdr:cNvPr id="473" name="楕円 472">
          <a:extLst>
            <a:ext uri="{FF2B5EF4-FFF2-40B4-BE49-F238E27FC236}">
              <a16:creationId xmlns:a16="http://schemas.microsoft.com/office/drawing/2014/main" id="{A7751356-BF2C-4291-B951-A2200E54DDA0}"/>
            </a:ext>
          </a:extLst>
        </xdr:cNvPr>
        <xdr:cNvSpPr/>
      </xdr:nvSpPr>
      <xdr:spPr>
        <a:xfrm>
          <a:off x="10426700" y="186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16210</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37C020AC-8B86-405A-8F0E-8A6C7D1DBF91}"/>
            </a:ext>
          </a:extLst>
        </xdr:cNvPr>
        <xdr:cNvSpPr txBox="1"/>
      </xdr:nvSpPr>
      <xdr:spPr>
        <a:xfrm>
          <a:off x="10515600" y="185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101555</xdr:rowOff>
    </xdr:from>
    <xdr:to>
      <xdr:col>50</xdr:col>
      <xdr:colOff>165100</xdr:colOff>
      <xdr:row>109</xdr:row>
      <xdr:rowOff>31705</xdr:rowOff>
    </xdr:to>
    <xdr:sp macro="" textlink="">
      <xdr:nvSpPr>
        <xdr:cNvPr id="475" name="楕円 474">
          <a:extLst>
            <a:ext uri="{FF2B5EF4-FFF2-40B4-BE49-F238E27FC236}">
              <a16:creationId xmlns:a16="http://schemas.microsoft.com/office/drawing/2014/main" id="{651EC361-D8DE-4DC8-B541-4F08215C1D1F}"/>
            </a:ext>
          </a:extLst>
        </xdr:cNvPr>
        <xdr:cNvSpPr/>
      </xdr:nvSpPr>
      <xdr:spPr>
        <a:xfrm>
          <a:off x="9588500" y="18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151536</xdr:rowOff>
    </xdr:from>
    <xdr:to>
      <xdr:col>55</xdr:col>
      <xdr:colOff>0</xdr:colOff>
      <xdr:row>108</xdr:row>
      <xdr:rowOff>152355</xdr:rowOff>
    </xdr:to>
    <xdr:cxnSp macro="">
      <xdr:nvCxnSpPr>
        <xdr:cNvPr id="476" name="直線コネクタ 475">
          <a:extLst>
            <a:ext uri="{FF2B5EF4-FFF2-40B4-BE49-F238E27FC236}">
              <a16:creationId xmlns:a16="http://schemas.microsoft.com/office/drawing/2014/main" id="{6C67275D-EE32-4C9E-9853-029CCD2F355B}"/>
            </a:ext>
          </a:extLst>
        </xdr:cNvPr>
        <xdr:cNvCxnSpPr/>
      </xdr:nvCxnSpPr>
      <xdr:spPr>
        <a:xfrm flipV="1">
          <a:off x="9639300" y="18668136"/>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101555</xdr:rowOff>
    </xdr:from>
    <xdr:to>
      <xdr:col>46</xdr:col>
      <xdr:colOff>38100</xdr:colOff>
      <xdr:row>109</xdr:row>
      <xdr:rowOff>31705</xdr:rowOff>
    </xdr:to>
    <xdr:sp macro="" textlink="">
      <xdr:nvSpPr>
        <xdr:cNvPr id="477" name="楕円 476">
          <a:extLst>
            <a:ext uri="{FF2B5EF4-FFF2-40B4-BE49-F238E27FC236}">
              <a16:creationId xmlns:a16="http://schemas.microsoft.com/office/drawing/2014/main" id="{7D332FAE-548B-4F22-BFC3-C5601CF16626}"/>
            </a:ext>
          </a:extLst>
        </xdr:cNvPr>
        <xdr:cNvSpPr/>
      </xdr:nvSpPr>
      <xdr:spPr>
        <a:xfrm>
          <a:off x="8699500" y="18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152355</xdr:rowOff>
    </xdr:from>
    <xdr:to>
      <xdr:col>50</xdr:col>
      <xdr:colOff>114300</xdr:colOff>
      <xdr:row>108</xdr:row>
      <xdr:rowOff>152355</xdr:rowOff>
    </xdr:to>
    <xdr:cxnSp macro="">
      <xdr:nvCxnSpPr>
        <xdr:cNvPr id="478" name="直線コネクタ 477">
          <a:extLst>
            <a:ext uri="{FF2B5EF4-FFF2-40B4-BE49-F238E27FC236}">
              <a16:creationId xmlns:a16="http://schemas.microsoft.com/office/drawing/2014/main" id="{E24018D2-438E-4980-835C-2C2E6682D170}"/>
            </a:ext>
          </a:extLst>
        </xdr:cNvPr>
        <xdr:cNvCxnSpPr/>
      </xdr:nvCxnSpPr>
      <xdr:spPr>
        <a:xfrm>
          <a:off x="8750300" y="18668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101555</xdr:rowOff>
    </xdr:from>
    <xdr:to>
      <xdr:col>41</xdr:col>
      <xdr:colOff>101600</xdr:colOff>
      <xdr:row>109</xdr:row>
      <xdr:rowOff>31705</xdr:rowOff>
    </xdr:to>
    <xdr:sp macro="" textlink="">
      <xdr:nvSpPr>
        <xdr:cNvPr id="479" name="楕円 478">
          <a:extLst>
            <a:ext uri="{FF2B5EF4-FFF2-40B4-BE49-F238E27FC236}">
              <a16:creationId xmlns:a16="http://schemas.microsoft.com/office/drawing/2014/main" id="{268A6BE0-A2D9-4EE9-B076-CB05A5B334AB}"/>
            </a:ext>
          </a:extLst>
        </xdr:cNvPr>
        <xdr:cNvSpPr/>
      </xdr:nvSpPr>
      <xdr:spPr>
        <a:xfrm>
          <a:off x="7810500" y="18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152355</xdr:rowOff>
    </xdr:from>
    <xdr:to>
      <xdr:col>45</xdr:col>
      <xdr:colOff>177800</xdr:colOff>
      <xdr:row>108</xdr:row>
      <xdr:rowOff>152355</xdr:rowOff>
    </xdr:to>
    <xdr:cxnSp macro="">
      <xdr:nvCxnSpPr>
        <xdr:cNvPr id="480" name="直線コネクタ 479">
          <a:extLst>
            <a:ext uri="{FF2B5EF4-FFF2-40B4-BE49-F238E27FC236}">
              <a16:creationId xmlns:a16="http://schemas.microsoft.com/office/drawing/2014/main" id="{8B564EE3-01B8-4132-8E45-0998EEF53998}"/>
            </a:ext>
          </a:extLst>
        </xdr:cNvPr>
        <xdr:cNvCxnSpPr/>
      </xdr:nvCxnSpPr>
      <xdr:spPr>
        <a:xfrm>
          <a:off x="7861300" y="18668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101557</xdr:rowOff>
    </xdr:from>
    <xdr:to>
      <xdr:col>36</xdr:col>
      <xdr:colOff>165100</xdr:colOff>
      <xdr:row>109</xdr:row>
      <xdr:rowOff>31707</xdr:rowOff>
    </xdr:to>
    <xdr:sp macro="" textlink="">
      <xdr:nvSpPr>
        <xdr:cNvPr id="481" name="楕円 480">
          <a:extLst>
            <a:ext uri="{FF2B5EF4-FFF2-40B4-BE49-F238E27FC236}">
              <a16:creationId xmlns:a16="http://schemas.microsoft.com/office/drawing/2014/main" id="{66D8C11C-BDAF-4DB7-8AC3-EB3A03F2ADCD}"/>
            </a:ext>
          </a:extLst>
        </xdr:cNvPr>
        <xdr:cNvSpPr/>
      </xdr:nvSpPr>
      <xdr:spPr>
        <a:xfrm>
          <a:off x="6921500" y="186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152355</xdr:rowOff>
    </xdr:from>
    <xdr:to>
      <xdr:col>41</xdr:col>
      <xdr:colOff>50800</xdr:colOff>
      <xdr:row>108</xdr:row>
      <xdr:rowOff>152357</xdr:rowOff>
    </xdr:to>
    <xdr:cxnSp macro="">
      <xdr:nvCxnSpPr>
        <xdr:cNvPr id="482" name="直線コネクタ 481">
          <a:extLst>
            <a:ext uri="{FF2B5EF4-FFF2-40B4-BE49-F238E27FC236}">
              <a16:creationId xmlns:a16="http://schemas.microsoft.com/office/drawing/2014/main" id="{4DD87BBF-7155-4E8D-B52A-5C0BAFD46C7E}"/>
            </a:ext>
          </a:extLst>
        </xdr:cNvPr>
        <xdr:cNvCxnSpPr/>
      </xdr:nvCxnSpPr>
      <xdr:spPr>
        <a:xfrm flipV="1">
          <a:off x="6972300" y="18668955"/>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164685</xdr:rowOff>
    </xdr:from>
    <xdr:ext cx="690189" cy="259045"/>
    <xdr:sp macro="" textlink="">
      <xdr:nvSpPr>
        <xdr:cNvPr id="483" name="n_1aveValue【港湾・漁港】&#10;一人当たり有形固定資産（償却資産）額">
          <a:extLst>
            <a:ext uri="{FF2B5EF4-FFF2-40B4-BE49-F238E27FC236}">
              <a16:creationId xmlns:a16="http://schemas.microsoft.com/office/drawing/2014/main" id="{AC7B1192-44DF-4523-8AA9-189398E3E2C8}"/>
            </a:ext>
          </a:extLst>
        </xdr:cNvPr>
        <xdr:cNvSpPr txBox="1"/>
      </xdr:nvSpPr>
      <xdr:spPr>
        <a:xfrm>
          <a:off x="92815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8652</xdr:rowOff>
    </xdr:from>
    <xdr:ext cx="690189" cy="259045"/>
    <xdr:sp macro="" textlink="">
      <xdr:nvSpPr>
        <xdr:cNvPr id="484" name="n_2aveValue【港湾・漁港】&#10;一人当たり有形固定資産（償却資産）額">
          <a:extLst>
            <a:ext uri="{FF2B5EF4-FFF2-40B4-BE49-F238E27FC236}">
              <a16:creationId xmlns:a16="http://schemas.microsoft.com/office/drawing/2014/main" id="{8D53AE8B-BA10-4B36-96F9-916AE85075E3}"/>
            </a:ext>
          </a:extLst>
        </xdr:cNvPr>
        <xdr:cNvSpPr txBox="1"/>
      </xdr:nvSpPr>
      <xdr:spPr>
        <a:xfrm>
          <a:off x="8405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170783</xdr:rowOff>
    </xdr:from>
    <xdr:ext cx="690189" cy="259045"/>
    <xdr:sp macro="" textlink="">
      <xdr:nvSpPr>
        <xdr:cNvPr id="485" name="n_3aveValue【港湾・漁港】&#10;一人当たり有形固定資産（償却資産）額">
          <a:extLst>
            <a:ext uri="{FF2B5EF4-FFF2-40B4-BE49-F238E27FC236}">
              <a16:creationId xmlns:a16="http://schemas.microsoft.com/office/drawing/2014/main" id="{6F3A584F-7CF6-4D58-A441-565760B49648}"/>
            </a:ext>
          </a:extLst>
        </xdr:cNvPr>
        <xdr:cNvSpPr txBox="1"/>
      </xdr:nvSpPr>
      <xdr:spPr>
        <a:xfrm>
          <a:off x="7516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167006</xdr:rowOff>
    </xdr:from>
    <xdr:ext cx="690189" cy="259045"/>
    <xdr:sp macro="" textlink="">
      <xdr:nvSpPr>
        <xdr:cNvPr id="486" name="n_4aveValue【港湾・漁港】&#10;一人当たり有形固定資産（償却資産）額">
          <a:extLst>
            <a:ext uri="{FF2B5EF4-FFF2-40B4-BE49-F238E27FC236}">
              <a16:creationId xmlns:a16="http://schemas.microsoft.com/office/drawing/2014/main" id="{46BA0169-1314-4A0B-9DA4-A6578270A2E7}"/>
            </a:ext>
          </a:extLst>
        </xdr:cNvPr>
        <xdr:cNvSpPr txBox="1"/>
      </xdr:nvSpPr>
      <xdr:spPr>
        <a:xfrm>
          <a:off x="6627205" y="18340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22832</xdr:rowOff>
    </xdr:from>
    <xdr:ext cx="469744" cy="259045"/>
    <xdr:sp macro="" textlink="">
      <xdr:nvSpPr>
        <xdr:cNvPr id="487" name="n_1mainValue【港湾・漁港】&#10;一人当たり有形固定資産（償却資産）額">
          <a:extLst>
            <a:ext uri="{FF2B5EF4-FFF2-40B4-BE49-F238E27FC236}">
              <a16:creationId xmlns:a16="http://schemas.microsoft.com/office/drawing/2014/main" id="{C0997EC6-7A71-4CB3-B415-F694645DA75E}"/>
            </a:ext>
          </a:extLst>
        </xdr:cNvPr>
        <xdr:cNvSpPr txBox="1"/>
      </xdr:nvSpPr>
      <xdr:spPr>
        <a:xfrm>
          <a:off x="9391728" y="187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22832</xdr:rowOff>
    </xdr:from>
    <xdr:ext cx="469744" cy="259045"/>
    <xdr:sp macro="" textlink="">
      <xdr:nvSpPr>
        <xdr:cNvPr id="488" name="n_2mainValue【港湾・漁港】&#10;一人当たり有形固定資産（償却資産）額">
          <a:extLst>
            <a:ext uri="{FF2B5EF4-FFF2-40B4-BE49-F238E27FC236}">
              <a16:creationId xmlns:a16="http://schemas.microsoft.com/office/drawing/2014/main" id="{6C06BE48-8FBB-4A88-9C8C-089BD7DB0BBD}"/>
            </a:ext>
          </a:extLst>
        </xdr:cNvPr>
        <xdr:cNvSpPr txBox="1"/>
      </xdr:nvSpPr>
      <xdr:spPr>
        <a:xfrm>
          <a:off x="8515428" y="187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22832</xdr:rowOff>
    </xdr:from>
    <xdr:ext cx="469744" cy="259045"/>
    <xdr:sp macro="" textlink="">
      <xdr:nvSpPr>
        <xdr:cNvPr id="489" name="n_3mainValue【港湾・漁港】&#10;一人当たり有形固定資産（償却資産）額">
          <a:extLst>
            <a:ext uri="{FF2B5EF4-FFF2-40B4-BE49-F238E27FC236}">
              <a16:creationId xmlns:a16="http://schemas.microsoft.com/office/drawing/2014/main" id="{4237EA2F-89EA-4125-AAD6-55F645FE6F3E}"/>
            </a:ext>
          </a:extLst>
        </xdr:cNvPr>
        <xdr:cNvSpPr txBox="1"/>
      </xdr:nvSpPr>
      <xdr:spPr>
        <a:xfrm>
          <a:off x="7626428" y="187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22834</xdr:rowOff>
    </xdr:from>
    <xdr:ext cx="469744" cy="259045"/>
    <xdr:sp macro="" textlink="">
      <xdr:nvSpPr>
        <xdr:cNvPr id="490" name="n_4mainValue【港湾・漁港】&#10;一人当たり有形固定資産（償却資産）額">
          <a:extLst>
            <a:ext uri="{FF2B5EF4-FFF2-40B4-BE49-F238E27FC236}">
              <a16:creationId xmlns:a16="http://schemas.microsoft.com/office/drawing/2014/main" id="{837BB3E0-7A6B-4223-81AD-5C7251C977C2}"/>
            </a:ext>
          </a:extLst>
        </xdr:cNvPr>
        <xdr:cNvSpPr txBox="1"/>
      </xdr:nvSpPr>
      <xdr:spPr>
        <a:xfrm>
          <a:off x="6737428" y="1871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704166D-361F-4C43-8613-8D31A55BA05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16868A0-A7B6-4685-817A-B32E22C825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294EA4F-61CE-46E2-9310-CA24D323F8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4DCCD49-6219-4BE1-8186-DFC7C0FDBB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3DBC96F-27FC-4A59-943B-7D1DAE3FA6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2152C86-CB5E-4FC6-ABE3-DB101B1B53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A73C3BCE-1FF8-4E72-A066-57BC58908B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9032415-47D5-42F9-B70F-DE659A84108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2EF57DA-E04A-447D-85F5-10359B3F82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729FAE2C-3379-49C4-A7A3-41AF55CEFDF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4ECEB75C-DDAC-47AF-A641-1E1C9FFC84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B2CDCCC5-EA83-4106-9948-0BA7AB54993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40ED9EDD-B7FB-4F46-AF37-8BE21B5A0ED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260CD015-0B71-4A9A-9BB3-D2DBE561AD9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16E398A9-6004-47D5-BB6F-533FC7B819F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65047D65-7489-47C4-9CE1-3E460BE0795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FD35E9AB-C541-40C3-8F80-9EBE3954695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4823382C-0A7E-4643-9433-ACE8180BA52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CA2C3E23-F600-48E1-B926-4B28C63374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12FD97FC-E364-4A84-8D52-9161B943F67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4187CCE-92D1-4566-ABEF-D8E88B159296}"/>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34105D7-F639-45E9-BCE3-B7CCB8F00E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6FA5ABED-4E97-431A-81D2-34E5BC14DD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a:extLst>
            <a:ext uri="{FF2B5EF4-FFF2-40B4-BE49-F238E27FC236}">
              <a16:creationId xmlns:a16="http://schemas.microsoft.com/office/drawing/2014/main" id="{050E7A66-89E4-46F1-92DE-C9D0D08F5D6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D30C2CD8-294C-4A30-9B18-26061A7313D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a:extLst>
            <a:ext uri="{FF2B5EF4-FFF2-40B4-BE49-F238E27FC236}">
              <a16:creationId xmlns:a16="http://schemas.microsoft.com/office/drawing/2014/main" id="{50B1485E-EC6E-4ABD-9192-86AEB835DCF5}"/>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B6C7080F-62D4-478C-AAFB-C868FFB62DB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a:extLst>
            <a:ext uri="{FF2B5EF4-FFF2-40B4-BE49-F238E27FC236}">
              <a16:creationId xmlns:a16="http://schemas.microsoft.com/office/drawing/2014/main" id="{43384635-A88C-4890-94E2-653510FEC5F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77487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CAFF8C6D-0A08-4C31-8581-6B3D0107A6FA}"/>
            </a:ext>
          </a:extLst>
        </xdr:cNvPr>
        <xdr:cNvSpPr txBox="1"/>
      </xdr:nvSpPr>
      <xdr:spPr>
        <a:xfrm>
          <a:off x="16357600" y="6249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520" name="フローチャート: 判断 519">
          <a:extLst>
            <a:ext uri="{FF2B5EF4-FFF2-40B4-BE49-F238E27FC236}">
              <a16:creationId xmlns:a16="http://schemas.microsoft.com/office/drawing/2014/main" id="{AE8298F9-374F-4D74-AD5E-7C6D0C42321C}"/>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521" name="フローチャート: 判断 520">
          <a:extLst>
            <a:ext uri="{FF2B5EF4-FFF2-40B4-BE49-F238E27FC236}">
              <a16:creationId xmlns:a16="http://schemas.microsoft.com/office/drawing/2014/main" id="{CC9AB5B9-8C22-42CB-83CC-033FD76F9068}"/>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D31A44DC-9175-492A-AA96-39414DE774C9}"/>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23" name="フローチャート: 判断 522">
          <a:extLst>
            <a:ext uri="{FF2B5EF4-FFF2-40B4-BE49-F238E27FC236}">
              <a16:creationId xmlns:a16="http://schemas.microsoft.com/office/drawing/2014/main" id="{14FE2D2C-3F69-4C4C-B3CD-F540668C8E5F}"/>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524" name="フローチャート: 判断 523">
          <a:extLst>
            <a:ext uri="{FF2B5EF4-FFF2-40B4-BE49-F238E27FC236}">
              <a16:creationId xmlns:a16="http://schemas.microsoft.com/office/drawing/2014/main" id="{438DC2CA-BC9E-4120-87DA-2E228AA7CDFA}"/>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2217F76-A917-4AFD-A9E9-AE8A84E13B4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7901107-4333-4850-85E6-F6B90F8040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16562A2-074A-4572-AB50-BA1C61EA82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8E6451B-3C48-4788-846D-44A5B3606D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4382AD9-3760-448C-B05E-7F49E436B6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73660</xdr:rowOff>
    </xdr:from>
    <xdr:to>
      <xdr:col>85</xdr:col>
      <xdr:colOff>177800</xdr:colOff>
      <xdr:row>35</xdr:row>
      <xdr:rowOff>3810</xdr:rowOff>
    </xdr:to>
    <xdr:sp macro="" textlink="">
      <xdr:nvSpPr>
        <xdr:cNvPr id="530" name="楕円 529">
          <a:extLst>
            <a:ext uri="{FF2B5EF4-FFF2-40B4-BE49-F238E27FC236}">
              <a16:creationId xmlns:a16="http://schemas.microsoft.com/office/drawing/2014/main" id="{3EB46925-B751-4127-8B67-7B3CEA817890}"/>
            </a:ext>
          </a:extLst>
        </xdr:cNvPr>
        <xdr:cNvSpPr/>
      </xdr:nvSpPr>
      <xdr:spPr>
        <a:xfrm>
          <a:off x="162687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96537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B3AB118D-FDD3-4973-8A7E-7AB96DB36FC5}"/>
            </a:ext>
          </a:extLst>
        </xdr:cNvPr>
        <xdr:cNvSpPr txBox="1"/>
      </xdr:nvSpPr>
      <xdr:spPr>
        <a:xfrm>
          <a:off x="16357600" y="575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34290</xdr:rowOff>
    </xdr:from>
    <xdr:to>
      <xdr:col>81</xdr:col>
      <xdr:colOff>101600</xdr:colOff>
      <xdr:row>33</xdr:row>
      <xdr:rowOff>135890</xdr:rowOff>
    </xdr:to>
    <xdr:sp macro="" textlink="">
      <xdr:nvSpPr>
        <xdr:cNvPr id="532" name="楕円 531">
          <a:extLst>
            <a:ext uri="{FF2B5EF4-FFF2-40B4-BE49-F238E27FC236}">
              <a16:creationId xmlns:a16="http://schemas.microsoft.com/office/drawing/2014/main" id="{F0818A4F-B58D-4B3D-B666-7CA8BC9274DD}"/>
            </a:ext>
          </a:extLst>
        </xdr:cNvPr>
        <xdr:cNvSpPr/>
      </xdr:nvSpPr>
      <xdr:spPr>
        <a:xfrm>
          <a:off x="154305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85090</xdr:rowOff>
    </xdr:from>
    <xdr:to>
      <xdr:col>85</xdr:col>
      <xdr:colOff>127000</xdr:colOff>
      <xdr:row>34</xdr:row>
      <xdr:rowOff>124460</xdr:rowOff>
    </xdr:to>
    <xdr:cxnSp macro="">
      <xdr:nvCxnSpPr>
        <xdr:cNvPr id="533" name="直線コネクタ 532">
          <a:extLst>
            <a:ext uri="{FF2B5EF4-FFF2-40B4-BE49-F238E27FC236}">
              <a16:creationId xmlns:a16="http://schemas.microsoft.com/office/drawing/2014/main" id="{F9A7EAAC-3BB2-4454-B62D-806308D1CF9F}"/>
            </a:ext>
          </a:extLst>
        </xdr:cNvPr>
        <xdr:cNvCxnSpPr/>
      </xdr:nvCxnSpPr>
      <xdr:spPr>
        <a:xfrm>
          <a:off x="15481300" y="5742940"/>
          <a:ext cx="83820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146050</xdr:rowOff>
    </xdr:from>
    <xdr:to>
      <xdr:col>76</xdr:col>
      <xdr:colOff>165100</xdr:colOff>
      <xdr:row>34</xdr:row>
      <xdr:rowOff>76200</xdr:rowOff>
    </xdr:to>
    <xdr:sp macro="" textlink="">
      <xdr:nvSpPr>
        <xdr:cNvPr id="534" name="楕円 533">
          <a:extLst>
            <a:ext uri="{FF2B5EF4-FFF2-40B4-BE49-F238E27FC236}">
              <a16:creationId xmlns:a16="http://schemas.microsoft.com/office/drawing/2014/main" id="{7CE9035C-C8BC-4755-8A46-56410392058D}"/>
            </a:ext>
          </a:extLst>
        </xdr:cNvPr>
        <xdr:cNvSpPr/>
      </xdr:nvSpPr>
      <xdr:spPr>
        <a:xfrm>
          <a:off x="14541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85090</xdr:rowOff>
    </xdr:from>
    <xdr:to>
      <xdr:col>81</xdr:col>
      <xdr:colOff>50800</xdr:colOff>
      <xdr:row>34</xdr:row>
      <xdr:rowOff>25400</xdr:rowOff>
    </xdr:to>
    <xdr:cxnSp macro="">
      <xdr:nvCxnSpPr>
        <xdr:cNvPr id="535" name="直線コネクタ 534">
          <a:extLst>
            <a:ext uri="{FF2B5EF4-FFF2-40B4-BE49-F238E27FC236}">
              <a16:creationId xmlns:a16="http://schemas.microsoft.com/office/drawing/2014/main" id="{F939564D-B572-44FE-BF0B-7FE880370321}"/>
            </a:ext>
          </a:extLst>
        </xdr:cNvPr>
        <xdr:cNvCxnSpPr/>
      </xdr:nvCxnSpPr>
      <xdr:spPr>
        <a:xfrm flipV="1">
          <a:off x="14592300" y="574294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118110</xdr:rowOff>
    </xdr:from>
    <xdr:to>
      <xdr:col>72</xdr:col>
      <xdr:colOff>38100</xdr:colOff>
      <xdr:row>34</xdr:row>
      <xdr:rowOff>48260</xdr:rowOff>
    </xdr:to>
    <xdr:sp macro="" textlink="">
      <xdr:nvSpPr>
        <xdr:cNvPr id="536" name="楕円 535">
          <a:extLst>
            <a:ext uri="{FF2B5EF4-FFF2-40B4-BE49-F238E27FC236}">
              <a16:creationId xmlns:a16="http://schemas.microsoft.com/office/drawing/2014/main" id="{F5D5BA3C-8798-442F-8A3D-6D4186BC2068}"/>
            </a:ext>
          </a:extLst>
        </xdr:cNvPr>
        <xdr:cNvSpPr/>
      </xdr:nvSpPr>
      <xdr:spPr>
        <a:xfrm>
          <a:off x="136525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168910</xdr:rowOff>
    </xdr:from>
    <xdr:to>
      <xdr:col>76</xdr:col>
      <xdr:colOff>114300</xdr:colOff>
      <xdr:row>34</xdr:row>
      <xdr:rowOff>25400</xdr:rowOff>
    </xdr:to>
    <xdr:cxnSp macro="">
      <xdr:nvCxnSpPr>
        <xdr:cNvPr id="537" name="直線コネクタ 536">
          <a:extLst>
            <a:ext uri="{FF2B5EF4-FFF2-40B4-BE49-F238E27FC236}">
              <a16:creationId xmlns:a16="http://schemas.microsoft.com/office/drawing/2014/main" id="{FA7DE922-E492-4219-8FAF-5C3CF999C947}"/>
            </a:ext>
          </a:extLst>
        </xdr:cNvPr>
        <xdr:cNvCxnSpPr/>
      </xdr:nvCxnSpPr>
      <xdr:spPr>
        <a:xfrm>
          <a:off x="13703300" y="58267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90170</xdr:rowOff>
    </xdr:from>
    <xdr:to>
      <xdr:col>67</xdr:col>
      <xdr:colOff>101600</xdr:colOff>
      <xdr:row>34</xdr:row>
      <xdr:rowOff>20320</xdr:rowOff>
    </xdr:to>
    <xdr:sp macro="" textlink="">
      <xdr:nvSpPr>
        <xdr:cNvPr id="538" name="楕円 537">
          <a:extLst>
            <a:ext uri="{FF2B5EF4-FFF2-40B4-BE49-F238E27FC236}">
              <a16:creationId xmlns:a16="http://schemas.microsoft.com/office/drawing/2014/main" id="{84DDB1AE-B5E6-460D-8C96-B04C8BF41F21}"/>
            </a:ext>
          </a:extLst>
        </xdr:cNvPr>
        <xdr:cNvSpPr/>
      </xdr:nvSpPr>
      <xdr:spPr>
        <a:xfrm>
          <a:off x="12763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140970</xdr:rowOff>
    </xdr:from>
    <xdr:to>
      <xdr:col>71</xdr:col>
      <xdr:colOff>177800</xdr:colOff>
      <xdr:row>33</xdr:row>
      <xdr:rowOff>168910</xdr:rowOff>
    </xdr:to>
    <xdr:cxnSp macro="">
      <xdr:nvCxnSpPr>
        <xdr:cNvPr id="539" name="直線コネクタ 538">
          <a:extLst>
            <a:ext uri="{FF2B5EF4-FFF2-40B4-BE49-F238E27FC236}">
              <a16:creationId xmlns:a16="http://schemas.microsoft.com/office/drawing/2014/main" id="{A4F56802-CCB6-460D-AF3D-6BAB34BFE9E2}"/>
            </a:ext>
          </a:extLst>
        </xdr:cNvPr>
        <xdr:cNvCxnSpPr/>
      </xdr:nvCxnSpPr>
      <xdr:spPr>
        <a:xfrm>
          <a:off x="12814300" y="57988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10177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E8541F12-FE3B-4503-BAE5-DACECD7A276A}"/>
            </a:ext>
          </a:extLst>
        </xdr:cNvPr>
        <xdr:cNvSpPr txBox="1"/>
      </xdr:nvSpPr>
      <xdr:spPr>
        <a:xfrm>
          <a:off x="152660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10177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9C41EB94-F8C3-4CB6-9791-73CC0960C68D}"/>
            </a:ext>
          </a:extLst>
        </xdr:cNvPr>
        <xdr:cNvSpPr txBox="1"/>
      </xdr:nvSpPr>
      <xdr:spPr>
        <a:xfrm>
          <a:off x="14389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118127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6A98EEA3-A7B4-4B3F-9283-6B0E3F2BDB39}"/>
            </a:ext>
          </a:extLst>
        </xdr:cNvPr>
        <xdr:cNvSpPr txBox="1"/>
      </xdr:nvSpPr>
      <xdr:spPr>
        <a:xfrm>
          <a:off x="13500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130827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B48FBB73-A1E8-42AD-AEC3-7FE987EA7518}"/>
            </a:ext>
          </a:extLst>
        </xdr:cNvPr>
        <xdr:cNvSpPr txBox="1"/>
      </xdr:nvSpPr>
      <xdr:spPr>
        <a:xfrm>
          <a:off x="1261174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152417</xdr:rowOff>
    </xdr:from>
    <xdr:ext cx="340478" cy="259045"/>
    <xdr:sp macro="" textlink="">
      <xdr:nvSpPr>
        <xdr:cNvPr id="544" name="n_1mainValue【認定こども園・幼稚園・保育所】&#10;有形固定資産減価償却率">
          <a:extLst>
            <a:ext uri="{FF2B5EF4-FFF2-40B4-BE49-F238E27FC236}">
              <a16:creationId xmlns:a16="http://schemas.microsoft.com/office/drawing/2014/main" id="{A16EBB1A-06EF-4E9E-BC74-B3B1E18EE78B}"/>
            </a:ext>
          </a:extLst>
        </xdr:cNvPr>
        <xdr:cNvSpPr txBox="1"/>
      </xdr:nvSpPr>
      <xdr:spPr>
        <a:xfrm>
          <a:off x="15298361"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92727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CC243338-AB13-4079-8611-4C3F971022D4}"/>
            </a:ext>
          </a:extLst>
        </xdr:cNvPr>
        <xdr:cNvSpPr txBox="1"/>
      </xdr:nvSpPr>
      <xdr:spPr>
        <a:xfrm>
          <a:off x="143897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64787</xdr:rowOff>
    </xdr:from>
    <xdr:ext cx="340478" cy="259045"/>
    <xdr:sp macro="" textlink="">
      <xdr:nvSpPr>
        <xdr:cNvPr id="546" name="n_3mainValue【認定こども園・幼稚園・保育所】&#10;有形固定資産減価償却率">
          <a:extLst>
            <a:ext uri="{FF2B5EF4-FFF2-40B4-BE49-F238E27FC236}">
              <a16:creationId xmlns:a16="http://schemas.microsoft.com/office/drawing/2014/main" id="{674321E1-9FB6-4047-892F-4E4EDB3A63AA}"/>
            </a:ext>
          </a:extLst>
        </xdr:cNvPr>
        <xdr:cNvSpPr txBox="1"/>
      </xdr:nvSpPr>
      <xdr:spPr>
        <a:xfrm>
          <a:off x="13533061" y="5551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36847</xdr:rowOff>
    </xdr:from>
    <xdr:ext cx="340478" cy="259045"/>
    <xdr:sp macro="" textlink="">
      <xdr:nvSpPr>
        <xdr:cNvPr id="547" name="n_4mainValue【認定こども園・幼稚園・保育所】&#10;有形固定資産減価償却率">
          <a:extLst>
            <a:ext uri="{FF2B5EF4-FFF2-40B4-BE49-F238E27FC236}">
              <a16:creationId xmlns:a16="http://schemas.microsoft.com/office/drawing/2014/main" id="{32347D36-5163-4A66-B788-A497742B9013}"/>
            </a:ext>
          </a:extLst>
        </xdr:cNvPr>
        <xdr:cNvSpPr txBox="1"/>
      </xdr:nvSpPr>
      <xdr:spPr>
        <a:xfrm>
          <a:off x="12644061" y="552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A611DE3F-110D-4A3F-AE01-D5EF5DFC39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D72FBAB5-5D90-4991-9125-B5D3D3E64A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2E13C51F-43D3-4AB2-87DB-1E1E9DDF83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1CFA5D50-73BA-45A8-B4B5-50F54A65FB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3979FA22-0B12-4E7D-BAC5-BBF2D2AE23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E6DF82B5-320D-49FF-9644-4B56107BFB4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27005F7-A046-4ABF-AB11-E969924083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76F8241-50F7-4292-B3BC-26DBD52ABA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D59C96BE-D2E9-431A-AC2D-6E75D75FA7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28331542-2B1F-4E6D-BC25-EF7C4968EB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9987E90E-AEFA-4AA7-8287-4E890F7E4E4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7FCC8AE2-6A2B-4052-BE2E-29EA7B377C2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DF32A7-6C61-4197-9E6F-F0C9DA46F9E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AF329156-9844-46E8-A1AC-0667A843012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B3BA5345-CF02-4368-8D78-8C894361F85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731B6642-EF0C-4AFC-A97B-8C5B7773468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7C67B1FE-2C0D-486E-BA64-62219331140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81BFD2B4-E91E-4964-83CA-1DBDCD8AA55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2DD472F5-9327-4574-BF59-BD4606FB47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EB99A128-4C55-4081-8FDA-951E4FE4BBB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6D309E8F-D317-4A5C-9726-B857950A2B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69" name="直線コネクタ 568">
          <a:extLst>
            <a:ext uri="{FF2B5EF4-FFF2-40B4-BE49-F238E27FC236}">
              <a16:creationId xmlns:a16="http://schemas.microsoft.com/office/drawing/2014/main" id="{6D7B7586-421C-4506-B069-233686E8192D}"/>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1D66F2F5-25DB-4D09-B173-2C26077E1E02}"/>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71" name="直線コネクタ 570">
          <a:extLst>
            <a:ext uri="{FF2B5EF4-FFF2-40B4-BE49-F238E27FC236}">
              <a16:creationId xmlns:a16="http://schemas.microsoft.com/office/drawing/2014/main" id="{FDCDA18A-70C1-4A40-BD5D-248C4EAC9BFE}"/>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195FECD7-3201-4578-B5B4-EFEFA9387887}"/>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73" name="直線コネクタ 572">
          <a:extLst>
            <a:ext uri="{FF2B5EF4-FFF2-40B4-BE49-F238E27FC236}">
              <a16:creationId xmlns:a16="http://schemas.microsoft.com/office/drawing/2014/main" id="{31470B56-824D-4B9E-8EB3-1E7A3BB7B23A}"/>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E390044A-E044-4DC6-BA66-B3A8F4E6D8C3}"/>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75" name="フローチャート: 判断 574">
          <a:extLst>
            <a:ext uri="{FF2B5EF4-FFF2-40B4-BE49-F238E27FC236}">
              <a16:creationId xmlns:a16="http://schemas.microsoft.com/office/drawing/2014/main" id="{7947FA06-8C25-4963-AC19-E5FB1886C791}"/>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76" name="フローチャート: 判断 575">
          <a:extLst>
            <a:ext uri="{FF2B5EF4-FFF2-40B4-BE49-F238E27FC236}">
              <a16:creationId xmlns:a16="http://schemas.microsoft.com/office/drawing/2014/main" id="{5747F1C8-8085-4A46-B1AA-A9F7A30B6DAA}"/>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577" name="フローチャート: 判断 576">
          <a:extLst>
            <a:ext uri="{FF2B5EF4-FFF2-40B4-BE49-F238E27FC236}">
              <a16:creationId xmlns:a16="http://schemas.microsoft.com/office/drawing/2014/main" id="{288366C8-7EE7-4F32-90C2-E3EE77FDBB3F}"/>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578" name="フローチャート: 判断 577">
          <a:extLst>
            <a:ext uri="{FF2B5EF4-FFF2-40B4-BE49-F238E27FC236}">
              <a16:creationId xmlns:a16="http://schemas.microsoft.com/office/drawing/2014/main" id="{ECE015A5-EB56-4143-B844-6489B32F6BC8}"/>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579" name="フローチャート: 判断 578">
          <a:extLst>
            <a:ext uri="{FF2B5EF4-FFF2-40B4-BE49-F238E27FC236}">
              <a16:creationId xmlns:a16="http://schemas.microsoft.com/office/drawing/2014/main" id="{E118999C-96DC-44C7-B35B-462F8CFB242F}"/>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732D11B-B562-4830-850C-D77AC57CA3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3EBAEF1-6B21-47DD-B04E-56879810BC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3F4E866-FF78-40F9-B666-ED9DE3D734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A760C55-26D0-4BA0-920F-8F7EEAE217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C4C1CC2-6FD9-48F2-B139-E95346E0EB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1169</xdr:rowOff>
    </xdr:from>
    <xdr:to>
      <xdr:col>116</xdr:col>
      <xdr:colOff>114300</xdr:colOff>
      <xdr:row>33</xdr:row>
      <xdr:rowOff>102769</xdr:rowOff>
    </xdr:to>
    <xdr:sp macro="" textlink="">
      <xdr:nvSpPr>
        <xdr:cNvPr id="585" name="楕円 584">
          <a:extLst>
            <a:ext uri="{FF2B5EF4-FFF2-40B4-BE49-F238E27FC236}">
              <a16:creationId xmlns:a16="http://schemas.microsoft.com/office/drawing/2014/main" id="{222CC499-2CB0-49D0-8183-C0CFEFDBBF48}"/>
            </a:ext>
          </a:extLst>
        </xdr:cNvPr>
        <xdr:cNvSpPr/>
      </xdr:nvSpPr>
      <xdr:spPr>
        <a:xfrm>
          <a:off x="22110700" y="56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106444</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D39FFA9F-35E2-4E2E-BCB2-42B18043B698}"/>
            </a:ext>
          </a:extLst>
        </xdr:cNvPr>
        <xdr:cNvSpPr txBox="1"/>
      </xdr:nvSpPr>
      <xdr:spPr>
        <a:xfrm>
          <a:off x="22199600" y="559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16713</xdr:rowOff>
    </xdr:from>
    <xdr:to>
      <xdr:col>112</xdr:col>
      <xdr:colOff>38100</xdr:colOff>
      <xdr:row>37</xdr:row>
      <xdr:rowOff>118313</xdr:rowOff>
    </xdr:to>
    <xdr:sp macro="" textlink="">
      <xdr:nvSpPr>
        <xdr:cNvPr id="587" name="楕円 586">
          <a:extLst>
            <a:ext uri="{FF2B5EF4-FFF2-40B4-BE49-F238E27FC236}">
              <a16:creationId xmlns:a16="http://schemas.microsoft.com/office/drawing/2014/main" id="{73D18233-AF37-4AD6-8AEF-5F649DF07E06}"/>
            </a:ext>
          </a:extLst>
        </xdr:cNvPr>
        <xdr:cNvSpPr/>
      </xdr:nvSpPr>
      <xdr:spPr>
        <a:xfrm>
          <a:off x="21272500" y="63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51969</xdr:rowOff>
    </xdr:from>
    <xdr:to>
      <xdr:col>116</xdr:col>
      <xdr:colOff>63500</xdr:colOff>
      <xdr:row>37</xdr:row>
      <xdr:rowOff>67513</xdr:rowOff>
    </xdr:to>
    <xdr:cxnSp macro="">
      <xdr:nvCxnSpPr>
        <xdr:cNvPr id="588" name="直線コネクタ 587">
          <a:extLst>
            <a:ext uri="{FF2B5EF4-FFF2-40B4-BE49-F238E27FC236}">
              <a16:creationId xmlns:a16="http://schemas.microsoft.com/office/drawing/2014/main" id="{C0ABDC6C-8F60-42C4-B607-BB7F3441686E}"/>
            </a:ext>
          </a:extLst>
        </xdr:cNvPr>
        <xdr:cNvCxnSpPr/>
      </xdr:nvCxnSpPr>
      <xdr:spPr>
        <a:xfrm flipV="1">
          <a:off x="21323300" y="5709819"/>
          <a:ext cx="838200" cy="70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107239</xdr:rowOff>
    </xdr:from>
    <xdr:to>
      <xdr:col>107</xdr:col>
      <xdr:colOff>101600</xdr:colOff>
      <xdr:row>38</xdr:row>
      <xdr:rowOff>37388</xdr:rowOff>
    </xdr:to>
    <xdr:sp macro="" textlink="">
      <xdr:nvSpPr>
        <xdr:cNvPr id="589" name="楕円 588">
          <a:extLst>
            <a:ext uri="{FF2B5EF4-FFF2-40B4-BE49-F238E27FC236}">
              <a16:creationId xmlns:a16="http://schemas.microsoft.com/office/drawing/2014/main" id="{E09A6418-3B4F-4403-8EE2-BE4B978E9652}"/>
            </a:ext>
          </a:extLst>
        </xdr:cNvPr>
        <xdr:cNvSpPr/>
      </xdr:nvSpPr>
      <xdr:spPr>
        <a:xfrm>
          <a:off x="20383500" y="6450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67513</xdr:rowOff>
    </xdr:from>
    <xdr:to>
      <xdr:col>111</xdr:col>
      <xdr:colOff>177800</xdr:colOff>
      <xdr:row>37</xdr:row>
      <xdr:rowOff>158039</xdr:rowOff>
    </xdr:to>
    <xdr:cxnSp macro="">
      <xdr:nvCxnSpPr>
        <xdr:cNvPr id="590" name="直線コネクタ 589">
          <a:extLst>
            <a:ext uri="{FF2B5EF4-FFF2-40B4-BE49-F238E27FC236}">
              <a16:creationId xmlns:a16="http://schemas.microsoft.com/office/drawing/2014/main" id="{521739F6-F799-4B9C-AD40-5FA17A43999F}"/>
            </a:ext>
          </a:extLst>
        </xdr:cNvPr>
        <xdr:cNvCxnSpPr/>
      </xdr:nvCxnSpPr>
      <xdr:spPr>
        <a:xfrm flipV="1">
          <a:off x="20434300" y="6411163"/>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113640</xdr:rowOff>
    </xdr:from>
    <xdr:to>
      <xdr:col>102</xdr:col>
      <xdr:colOff>165100</xdr:colOff>
      <xdr:row>38</xdr:row>
      <xdr:rowOff>43790</xdr:rowOff>
    </xdr:to>
    <xdr:sp macro="" textlink="">
      <xdr:nvSpPr>
        <xdr:cNvPr id="591" name="楕円 590">
          <a:extLst>
            <a:ext uri="{FF2B5EF4-FFF2-40B4-BE49-F238E27FC236}">
              <a16:creationId xmlns:a16="http://schemas.microsoft.com/office/drawing/2014/main" id="{48A69CB3-B47A-4E8E-9C3F-43F0EB291BD5}"/>
            </a:ext>
          </a:extLst>
        </xdr:cNvPr>
        <xdr:cNvSpPr/>
      </xdr:nvSpPr>
      <xdr:spPr>
        <a:xfrm>
          <a:off x="19494500" y="64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158039</xdr:rowOff>
    </xdr:from>
    <xdr:to>
      <xdr:col>107</xdr:col>
      <xdr:colOff>50800</xdr:colOff>
      <xdr:row>37</xdr:row>
      <xdr:rowOff>164440</xdr:rowOff>
    </xdr:to>
    <xdr:cxnSp macro="">
      <xdr:nvCxnSpPr>
        <xdr:cNvPr id="592" name="直線コネクタ 591">
          <a:extLst>
            <a:ext uri="{FF2B5EF4-FFF2-40B4-BE49-F238E27FC236}">
              <a16:creationId xmlns:a16="http://schemas.microsoft.com/office/drawing/2014/main" id="{4748C516-E111-4A68-873C-448F1E0C3A56}"/>
            </a:ext>
          </a:extLst>
        </xdr:cNvPr>
        <xdr:cNvCxnSpPr/>
      </xdr:nvCxnSpPr>
      <xdr:spPr>
        <a:xfrm flipV="1">
          <a:off x="19545300" y="650168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119126</xdr:rowOff>
    </xdr:from>
    <xdr:to>
      <xdr:col>98</xdr:col>
      <xdr:colOff>38100</xdr:colOff>
      <xdr:row>38</xdr:row>
      <xdr:rowOff>49276</xdr:rowOff>
    </xdr:to>
    <xdr:sp macro="" textlink="">
      <xdr:nvSpPr>
        <xdr:cNvPr id="593" name="楕円 592">
          <a:extLst>
            <a:ext uri="{FF2B5EF4-FFF2-40B4-BE49-F238E27FC236}">
              <a16:creationId xmlns:a16="http://schemas.microsoft.com/office/drawing/2014/main" id="{AB3DFD43-7F92-43C4-B4EC-9E81B3A61848}"/>
            </a:ext>
          </a:extLst>
        </xdr:cNvPr>
        <xdr:cNvSpPr/>
      </xdr:nvSpPr>
      <xdr:spPr>
        <a:xfrm>
          <a:off x="18605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164440</xdr:rowOff>
    </xdr:from>
    <xdr:to>
      <xdr:col>102</xdr:col>
      <xdr:colOff>114300</xdr:colOff>
      <xdr:row>37</xdr:row>
      <xdr:rowOff>169926</xdr:rowOff>
    </xdr:to>
    <xdr:cxnSp macro="">
      <xdr:nvCxnSpPr>
        <xdr:cNvPr id="594" name="直線コネクタ 593">
          <a:extLst>
            <a:ext uri="{FF2B5EF4-FFF2-40B4-BE49-F238E27FC236}">
              <a16:creationId xmlns:a16="http://schemas.microsoft.com/office/drawing/2014/main" id="{FA5083B4-498B-4F35-BEF7-6E991540ED8B}"/>
            </a:ext>
          </a:extLst>
        </xdr:cNvPr>
        <xdr:cNvCxnSpPr/>
      </xdr:nvCxnSpPr>
      <xdr:spPr>
        <a:xfrm flipV="1">
          <a:off x="18656300" y="650809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8F77E93E-E337-4DD3-ABFC-4C51F17BF7D9}"/>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3D7184A1-E3FA-43B8-9DC0-AD28F8964915}"/>
            </a:ext>
          </a:extLst>
        </xdr:cNvPr>
        <xdr:cNvSpPr txBox="1"/>
      </xdr:nvSpPr>
      <xdr:spPr>
        <a:xfrm>
          <a:off x="201994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119498</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9CFF74E7-F2B1-4DA1-BA52-B2B527537F3F}"/>
            </a:ext>
          </a:extLst>
        </xdr:cNvPr>
        <xdr:cNvSpPr txBox="1"/>
      </xdr:nvSpPr>
      <xdr:spPr>
        <a:xfrm>
          <a:off x="19310427" y="68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136872</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8527D344-32B3-4470-926A-2FDFDC57866F}"/>
            </a:ext>
          </a:extLst>
        </xdr:cNvPr>
        <xdr:cNvSpPr txBox="1"/>
      </xdr:nvSpPr>
      <xdr:spPr>
        <a:xfrm>
          <a:off x="18421427" y="6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134840</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B96D6999-145C-4CB1-8449-F355A04B44C3}"/>
            </a:ext>
          </a:extLst>
        </xdr:cNvPr>
        <xdr:cNvSpPr txBox="1"/>
      </xdr:nvSpPr>
      <xdr:spPr>
        <a:xfrm>
          <a:off x="21075727" y="61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53916</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C1FE5762-DA02-4026-B636-11179E0DC961}"/>
            </a:ext>
          </a:extLst>
        </xdr:cNvPr>
        <xdr:cNvSpPr txBox="1"/>
      </xdr:nvSpPr>
      <xdr:spPr>
        <a:xfrm>
          <a:off x="20199427" y="62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60317</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2A13F9AC-35FC-40ED-853B-E0512F18D805}"/>
            </a:ext>
          </a:extLst>
        </xdr:cNvPr>
        <xdr:cNvSpPr txBox="1"/>
      </xdr:nvSpPr>
      <xdr:spPr>
        <a:xfrm>
          <a:off x="19310427" y="62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65803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ED6EA938-163E-46E5-ACD3-53202AB6205B}"/>
            </a:ext>
          </a:extLst>
        </xdr:cNvPr>
        <xdr:cNvSpPr txBox="1"/>
      </xdr:nvSpPr>
      <xdr:spPr>
        <a:xfrm>
          <a:off x="18421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8FC243CD-3A9F-4CD8-AFA3-1301832A260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8629305D-E34E-4C6B-9633-7EF3C649227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F643D9BA-B829-46D6-9968-F17D552180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9ED499EA-A8BE-4F35-85C2-01071AF7B5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7187EF1C-2E16-456B-BBB7-9F13B28EA8C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4DBACFA-5A9D-4FB0-8965-408EE5031D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F7B78A43-A2C2-4916-B7BD-1A473B0A2C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85A14F9C-855E-481C-95E3-F549E006BA0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7E7F9862-F37C-4A22-B068-4E1E52CA9A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924F7D37-BCFF-4CB9-AAD3-3D7D013CF7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6351D351-427A-4A17-9F33-F50E219BB1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8173C041-2AE3-456E-BB15-227EDC222C7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A18690DD-24F4-4396-AFE2-2BAF7F55362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DB7E24BA-7C78-4079-A449-8F71683F9A4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0AD712C8-3817-4BFB-A78D-0FBE8436DCD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AB025F9F-6DEF-45C0-8EB1-13FF007D3A7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DAD8B8A5-9685-49C4-AB7D-CEBDF5D9A11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5CF30F9C-F99A-4A65-8B94-4910D5D2A36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035D7224-FFF2-47ED-A512-C28FCF8CBA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FE1F0D40-F81E-422B-8242-9CCAD056C08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880AF029-D1B4-4F8D-AD43-BBC2B82832F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2EA0B155-1F1E-4726-AF37-F92F47142D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88479EA4-F630-42EF-A31A-E145C77ADD8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DDEC0A1E-EE2E-40AB-9081-308DE74061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F5CA2B2E-98C0-47FC-9041-DC60502FFC46}"/>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学校施設】&#10;有形固定資産減価償却率最小値テキスト">
          <a:extLst>
            <a:ext uri="{FF2B5EF4-FFF2-40B4-BE49-F238E27FC236}">
              <a16:creationId xmlns:a16="http://schemas.microsoft.com/office/drawing/2014/main" id="{B9DA519A-3DC3-40D0-B819-AB894296C95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7D3DCFBB-3A02-4773-A21B-A8886397FEE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8BE775F2-CAD9-455A-9590-378EF96CB964}"/>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31" name="直線コネクタ 630">
          <a:extLst>
            <a:ext uri="{FF2B5EF4-FFF2-40B4-BE49-F238E27FC236}">
              <a16:creationId xmlns:a16="http://schemas.microsoft.com/office/drawing/2014/main" id="{DE67A42D-33D1-4E8A-A1AC-45591B1CA903}"/>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0F623F53-6CE9-4732-9286-44D61AA885E0}"/>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33" name="フローチャート: 判断 632">
          <a:extLst>
            <a:ext uri="{FF2B5EF4-FFF2-40B4-BE49-F238E27FC236}">
              <a16:creationId xmlns:a16="http://schemas.microsoft.com/office/drawing/2014/main" id="{CFF394F7-B376-43DE-9908-FC6B9F66DB8B}"/>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34" name="フローチャート: 判断 633">
          <a:extLst>
            <a:ext uri="{FF2B5EF4-FFF2-40B4-BE49-F238E27FC236}">
              <a16:creationId xmlns:a16="http://schemas.microsoft.com/office/drawing/2014/main" id="{AC4E448F-FC77-458B-9C32-D6F056ED3B57}"/>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35" name="フローチャート: 判断 634">
          <a:extLst>
            <a:ext uri="{FF2B5EF4-FFF2-40B4-BE49-F238E27FC236}">
              <a16:creationId xmlns:a16="http://schemas.microsoft.com/office/drawing/2014/main" id="{AB8DEA29-FC6E-43BE-878A-EDE02D8B5CE1}"/>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36" name="フローチャート: 判断 635">
          <a:extLst>
            <a:ext uri="{FF2B5EF4-FFF2-40B4-BE49-F238E27FC236}">
              <a16:creationId xmlns:a16="http://schemas.microsoft.com/office/drawing/2014/main" id="{5CC76856-E135-4632-BD6D-DAA7E8EBB7BB}"/>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37" name="フローチャート: 判断 636">
          <a:extLst>
            <a:ext uri="{FF2B5EF4-FFF2-40B4-BE49-F238E27FC236}">
              <a16:creationId xmlns:a16="http://schemas.microsoft.com/office/drawing/2014/main" id="{BE63074E-EE4D-4749-9DBC-C701D39E3936}"/>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14F996BB-44DD-421F-AEC9-A362C783EE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ACA1EE2-22B3-4FA2-8A3C-4CCE95563A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50C7A0F-90B1-4DEB-AC4C-4B207A4F44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5DA83AF-7C60-4CD5-9300-51740F2698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B615AE4-862E-4A85-9D02-8D76C45871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84455</xdr:rowOff>
    </xdr:from>
    <xdr:to>
      <xdr:col>85</xdr:col>
      <xdr:colOff>177800</xdr:colOff>
      <xdr:row>57</xdr:row>
      <xdr:rowOff>14605</xdr:rowOff>
    </xdr:to>
    <xdr:sp macro="" textlink="">
      <xdr:nvSpPr>
        <xdr:cNvPr id="643" name="楕円 642">
          <a:extLst>
            <a:ext uri="{FF2B5EF4-FFF2-40B4-BE49-F238E27FC236}">
              <a16:creationId xmlns:a16="http://schemas.microsoft.com/office/drawing/2014/main" id="{DCC05A66-B91B-4157-AD67-11A2DFD63411}"/>
            </a:ext>
          </a:extLst>
        </xdr:cNvPr>
        <xdr:cNvSpPr/>
      </xdr:nvSpPr>
      <xdr:spPr>
        <a:xfrm>
          <a:off x="162687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170832</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3E63B719-F3DD-4936-B0E6-47C7DB32A19B}"/>
            </a:ext>
          </a:extLst>
        </xdr:cNvPr>
        <xdr:cNvSpPr txBox="1"/>
      </xdr:nvSpPr>
      <xdr:spPr>
        <a:xfrm>
          <a:off x="16357600" y="9600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xdr:rowOff>
    </xdr:from>
    <xdr:to>
      <xdr:col>81</xdr:col>
      <xdr:colOff>101600</xdr:colOff>
      <xdr:row>56</xdr:row>
      <xdr:rowOff>102235</xdr:rowOff>
    </xdr:to>
    <xdr:sp macro="" textlink="">
      <xdr:nvSpPr>
        <xdr:cNvPr id="645" name="楕円 644">
          <a:extLst>
            <a:ext uri="{FF2B5EF4-FFF2-40B4-BE49-F238E27FC236}">
              <a16:creationId xmlns:a16="http://schemas.microsoft.com/office/drawing/2014/main" id="{7B6619A7-2A96-4D16-8BD1-3A54F5007616}"/>
            </a:ext>
          </a:extLst>
        </xdr:cNvPr>
        <xdr:cNvSpPr/>
      </xdr:nvSpPr>
      <xdr:spPr>
        <a:xfrm>
          <a:off x="15430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51435</xdr:rowOff>
    </xdr:from>
    <xdr:to>
      <xdr:col>85</xdr:col>
      <xdr:colOff>127000</xdr:colOff>
      <xdr:row>56</xdr:row>
      <xdr:rowOff>135255</xdr:rowOff>
    </xdr:to>
    <xdr:cxnSp macro="">
      <xdr:nvCxnSpPr>
        <xdr:cNvPr id="646" name="直線コネクタ 645">
          <a:extLst>
            <a:ext uri="{FF2B5EF4-FFF2-40B4-BE49-F238E27FC236}">
              <a16:creationId xmlns:a16="http://schemas.microsoft.com/office/drawing/2014/main" id="{2103AC42-B2F3-4C18-9F06-694B93CBAB1B}"/>
            </a:ext>
          </a:extLst>
        </xdr:cNvPr>
        <xdr:cNvCxnSpPr/>
      </xdr:nvCxnSpPr>
      <xdr:spPr>
        <a:xfrm>
          <a:off x="15481300" y="965263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130175</xdr:rowOff>
    </xdr:from>
    <xdr:to>
      <xdr:col>76</xdr:col>
      <xdr:colOff>165100</xdr:colOff>
      <xdr:row>56</xdr:row>
      <xdr:rowOff>60325</xdr:rowOff>
    </xdr:to>
    <xdr:sp macro="" textlink="">
      <xdr:nvSpPr>
        <xdr:cNvPr id="647" name="楕円 646">
          <a:extLst>
            <a:ext uri="{FF2B5EF4-FFF2-40B4-BE49-F238E27FC236}">
              <a16:creationId xmlns:a16="http://schemas.microsoft.com/office/drawing/2014/main" id="{68DD613C-8C11-4FDC-81E5-71CF9F1E7131}"/>
            </a:ext>
          </a:extLst>
        </xdr:cNvPr>
        <xdr:cNvSpPr/>
      </xdr:nvSpPr>
      <xdr:spPr>
        <a:xfrm>
          <a:off x="14541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9525</xdr:rowOff>
    </xdr:from>
    <xdr:to>
      <xdr:col>81</xdr:col>
      <xdr:colOff>50800</xdr:colOff>
      <xdr:row>56</xdr:row>
      <xdr:rowOff>51435</xdr:rowOff>
    </xdr:to>
    <xdr:cxnSp macro="">
      <xdr:nvCxnSpPr>
        <xdr:cNvPr id="648" name="直線コネクタ 647">
          <a:extLst>
            <a:ext uri="{FF2B5EF4-FFF2-40B4-BE49-F238E27FC236}">
              <a16:creationId xmlns:a16="http://schemas.microsoft.com/office/drawing/2014/main" id="{DC33B3A5-EA0C-4206-85A7-01D528155535}"/>
            </a:ext>
          </a:extLst>
        </xdr:cNvPr>
        <xdr:cNvCxnSpPr/>
      </xdr:nvCxnSpPr>
      <xdr:spPr>
        <a:xfrm>
          <a:off x="14592300" y="9610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88265</xdr:rowOff>
    </xdr:from>
    <xdr:to>
      <xdr:col>72</xdr:col>
      <xdr:colOff>38100</xdr:colOff>
      <xdr:row>56</xdr:row>
      <xdr:rowOff>18415</xdr:rowOff>
    </xdr:to>
    <xdr:sp macro="" textlink="">
      <xdr:nvSpPr>
        <xdr:cNvPr id="649" name="楕円 648">
          <a:extLst>
            <a:ext uri="{FF2B5EF4-FFF2-40B4-BE49-F238E27FC236}">
              <a16:creationId xmlns:a16="http://schemas.microsoft.com/office/drawing/2014/main" id="{E2A2ADDE-753F-43B5-B4EF-960F2898BCB5}"/>
            </a:ext>
          </a:extLst>
        </xdr:cNvPr>
        <xdr:cNvSpPr/>
      </xdr:nvSpPr>
      <xdr:spPr>
        <a:xfrm>
          <a:off x="136525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139065</xdr:rowOff>
    </xdr:from>
    <xdr:to>
      <xdr:col>76</xdr:col>
      <xdr:colOff>114300</xdr:colOff>
      <xdr:row>56</xdr:row>
      <xdr:rowOff>9525</xdr:rowOff>
    </xdr:to>
    <xdr:cxnSp macro="">
      <xdr:nvCxnSpPr>
        <xdr:cNvPr id="650" name="直線コネクタ 649">
          <a:extLst>
            <a:ext uri="{FF2B5EF4-FFF2-40B4-BE49-F238E27FC236}">
              <a16:creationId xmlns:a16="http://schemas.microsoft.com/office/drawing/2014/main" id="{F060EE7A-6538-4C8B-BE20-56817A1143DE}"/>
            </a:ext>
          </a:extLst>
        </xdr:cNvPr>
        <xdr:cNvCxnSpPr/>
      </xdr:nvCxnSpPr>
      <xdr:spPr>
        <a:xfrm>
          <a:off x="13703300" y="95688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46355</xdr:rowOff>
    </xdr:from>
    <xdr:to>
      <xdr:col>67</xdr:col>
      <xdr:colOff>101600</xdr:colOff>
      <xdr:row>55</xdr:row>
      <xdr:rowOff>147955</xdr:rowOff>
    </xdr:to>
    <xdr:sp macro="" textlink="">
      <xdr:nvSpPr>
        <xdr:cNvPr id="651" name="楕円 650">
          <a:extLst>
            <a:ext uri="{FF2B5EF4-FFF2-40B4-BE49-F238E27FC236}">
              <a16:creationId xmlns:a16="http://schemas.microsoft.com/office/drawing/2014/main" id="{9430EB38-3C56-427B-BE41-E9E2043793C8}"/>
            </a:ext>
          </a:extLst>
        </xdr:cNvPr>
        <xdr:cNvSpPr/>
      </xdr:nvSpPr>
      <xdr:spPr>
        <a:xfrm>
          <a:off x="12763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97155</xdr:rowOff>
    </xdr:from>
    <xdr:to>
      <xdr:col>71</xdr:col>
      <xdr:colOff>177800</xdr:colOff>
      <xdr:row>55</xdr:row>
      <xdr:rowOff>139065</xdr:rowOff>
    </xdr:to>
    <xdr:cxnSp macro="">
      <xdr:nvCxnSpPr>
        <xdr:cNvPr id="652" name="直線コネクタ 651">
          <a:extLst>
            <a:ext uri="{FF2B5EF4-FFF2-40B4-BE49-F238E27FC236}">
              <a16:creationId xmlns:a16="http://schemas.microsoft.com/office/drawing/2014/main" id="{E67BF67E-299F-4826-85D5-9CEDE535F3A8}"/>
            </a:ext>
          </a:extLst>
        </xdr:cNvPr>
        <xdr:cNvCxnSpPr/>
      </xdr:nvCxnSpPr>
      <xdr:spPr>
        <a:xfrm>
          <a:off x="12814300" y="95269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653" name="n_1aveValue【学校施設】&#10;有形固定資産減価償却率">
          <a:extLst>
            <a:ext uri="{FF2B5EF4-FFF2-40B4-BE49-F238E27FC236}">
              <a16:creationId xmlns:a16="http://schemas.microsoft.com/office/drawing/2014/main" id="{084010B9-08D8-47C1-BB7E-B8BB1B9D1916}"/>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654" name="n_2aveValue【学校施設】&#10;有形固定資産減価償却率">
          <a:extLst>
            <a:ext uri="{FF2B5EF4-FFF2-40B4-BE49-F238E27FC236}">
              <a16:creationId xmlns:a16="http://schemas.microsoft.com/office/drawing/2014/main" id="{B6D91DCF-FC0A-4C8E-9230-DC02D7A9BA16}"/>
            </a:ext>
          </a:extLst>
        </xdr:cNvPr>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655" name="n_3aveValue【学校施設】&#10;有形固定資産減価償却率">
          <a:extLst>
            <a:ext uri="{FF2B5EF4-FFF2-40B4-BE49-F238E27FC236}">
              <a16:creationId xmlns:a16="http://schemas.microsoft.com/office/drawing/2014/main" id="{8C8B14D6-65E1-490B-9964-9CFA77B59B01}"/>
            </a:ext>
          </a:extLst>
        </xdr:cNvPr>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656" name="n_4aveValue【学校施設】&#10;有形固定資産減価償却率">
          <a:extLst>
            <a:ext uri="{FF2B5EF4-FFF2-40B4-BE49-F238E27FC236}">
              <a16:creationId xmlns:a16="http://schemas.microsoft.com/office/drawing/2014/main" id="{FABD2ADD-993E-4E62-BED4-739D609C7E42}"/>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118762</xdr:rowOff>
    </xdr:from>
    <xdr:ext cx="405111" cy="259045"/>
    <xdr:sp macro="" textlink="">
      <xdr:nvSpPr>
        <xdr:cNvPr id="657" name="n_1mainValue【学校施設】&#10;有形固定資産減価償却率">
          <a:extLst>
            <a:ext uri="{FF2B5EF4-FFF2-40B4-BE49-F238E27FC236}">
              <a16:creationId xmlns:a16="http://schemas.microsoft.com/office/drawing/2014/main" id="{4C04CB78-50DE-49D0-9233-FF254D00BB78}"/>
            </a:ext>
          </a:extLst>
        </xdr:cNvPr>
        <xdr:cNvSpPr txBox="1"/>
      </xdr:nvSpPr>
      <xdr:spPr>
        <a:xfrm>
          <a:off x="152660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76852</xdr:rowOff>
    </xdr:from>
    <xdr:ext cx="405111" cy="259045"/>
    <xdr:sp macro="" textlink="">
      <xdr:nvSpPr>
        <xdr:cNvPr id="658" name="n_2mainValue【学校施設】&#10;有形固定資産減価償却率">
          <a:extLst>
            <a:ext uri="{FF2B5EF4-FFF2-40B4-BE49-F238E27FC236}">
              <a16:creationId xmlns:a16="http://schemas.microsoft.com/office/drawing/2014/main" id="{87820AF1-DD15-4086-8689-8EEBBB71F46C}"/>
            </a:ext>
          </a:extLst>
        </xdr:cNvPr>
        <xdr:cNvSpPr txBox="1"/>
      </xdr:nvSpPr>
      <xdr:spPr>
        <a:xfrm>
          <a:off x="14389744" y="933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34942</xdr:rowOff>
    </xdr:from>
    <xdr:ext cx="405111" cy="259045"/>
    <xdr:sp macro="" textlink="">
      <xdr:nvSpPr>
        <xdr:cNvPr id="659" name="n_3mainValue【学校施設】&#10;有形固定資産減価償却率">
          <a:extLst>
            <a:ext uri="{FF2B5EF4-FFF2-40B4-BE49-F238E27FC236}">
              <a16:creationId xmlns:a16="http://schemas.microsoft.com/office/drawing/2014/main" id="{9606A201-E891-4408-A336-0F39E3A0CDDC}"/>
            </a:ext>
          </a:extLst>
        </xdr:cNvPr>
        <xdr:cNvSpPr txBox="1"/>
      </xdr:nvSpPr>
      <xdr:spPr>
        <a:xfrm>
          <a:off x="13500744" y="929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164482</xdr:rowOff>
    </xdr:from>
    <xdr:ext cx="405111" cy="259045"/>
    <xdr:sp macro="" textlink="">
      <xdr:nvSpPr>
        <xdr:cNvPr id="660" name="n_4mainValue【学校施設】&#10;有形固定資産減価償却率">
          <a:extLst>
            <a:ext uri="{FF2B5EF4-FFF2-40B4-BE49-F238E27FC236}">
              <a16:creationId xmlns:a16="http://schemas.microsoft.com/office/drawing/2014/main" id="{DDF05CA7-7453-4118-9B3E-337CF6E6E7A6}"/>
            </a:ext>
          </a:extLst>
        </xdr:cNvPr>
        <xdr:cNvSpPr txBox="1"/>
      </xdr:nvSpPr>
      <xdr:spPr>
        <a:xfrm>
          <a:off x="126117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2E6923C9-DDD8-4E21-83A1-34B2C1E5D4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B8E610C0-7A5A-4CBF-B804-390C13DE24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81F5D48B-71DB-41FD-BD98-EE7610345D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1EC7589-9855-4545-A073-D5346FDB1D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45CBCC7F-F9CD-4DCE-AA72-0EA9061CB7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1A702DC4-EE68-4CA7-9D7A-A781B7F0D7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D9509B2D-F948-4118-9EE1-1BB45F68B7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31382066-AD78-4F3C-A1AE-53383BD294E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4A7C2E1B-1304-42B8-A9FF-7F0843DA7C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9B97DFE-DCA1-43FC-91F1-832627FBE4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66144510-5AAC-4423-B62E-DB4194EF4E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40721D9B-8EA3-4751-A5C3-A4A60C691C2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9928C36F-0791-4915-A595-0FB8FF1F92D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52B736AB-BD6F-4B87-B240-F64F0B9DECA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9F7960D5-4D54-4C8F-ABD3-35EDA997079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a:extLst>
            <a:ext uri="{FF2B5EF4-FFF2-40B4-BE49-F238E27FC236}">
              <a16:creationId xmlns:a16="http://schemas.microsoft.com/office/drawing/2014/main" id="{54F14B70-8D36-468D-9C31-0C7EC8943FB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97009EC2-CF7C-4E38-8C08-8CD3126877B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a:extLst>
            <a:ext uri="{FF2B5EF4-FFF2-40B4-BE49-F238E27FC236}">
              <a16:creationId xmlns:a16="http://schemas.microsoft.com/office/drawing/2014/main" id="{5435E06E-7DA1-4548-8817-EC66C269EBB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3AA093D3-3104-4FD4-A3B9-C94A3F78D02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a:extLst>
            <a:ext uri="{FF2B5EF4-FFF2-40B4-BE49-F238E27FC236}">
              <a16:creationId xmlns:a16="http://schemas.microsoft.com/office/drawing/2014/main" id="{9372AC77-711F-4A68-8556-B19441C8085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6F3066EF-D126-4DC7-AF4F-CF9017A399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D8C9E618-D749-4702-BC01-04FDD6BED6C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759B43EC-BE10-40AC-B535-B441BEC820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84" name="直線コネクタ 683">
          <a:extLst>
            <a:ext uri="{FF2B5EF4-FFF2-40B4-BE49-F238E27FC236}">
              <a16:creationId xmlns:a16="http://schemas.microsoft.com/office/drawing/2014/main" id="{C68855D8-D397-4567-B378-B110390647C5}"/>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85" name="【学校施設】&#10;一人当たり面積最小値テキスト">
          <a:extLst>
            <a:ext uri="{FF2B5EF4-FFF2-40B4-BE49-F238E27FC236}">
              <a16:creationId xmlns:a16="http://schemas.microsoft.com/office/drawing/2014/main" id="{20D96F49-1663-4C8D-96DE-A1CAAD1981DC}"/>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86" name="直線コネクタ 685">
          <a:extLst>
            <a:ext uri="{FF2B5EF4-FFF2-40B4-BE49-F238E27FC236}">
              <a16:creationId xmlns:a16="http://schemas.microsoft.com/office/drawing/2014/main" id="{428BEF24-6E53-414D-B037-D2034C49065A}"/>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87" name="【学校施設】&#10;一人当たり面積最大値テキスト">
          <a:extLst>
            <a:ext uri="{FF2B5EF4-FFF2-40B4-BE49-F238E27FC236}">
              <a16:creationId xmlns:a16="http://schemas.microsoft.com/office/drawing/2014/main" id="{57D851CE-1502-4049-8D2A-35FB3B32C223}"/>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88" name="直線コネクタ 687">
          <a:extLst>
            <a:ext uri="{FF2B5EF4-FFF2-40B4-BE49-F238E27FC236}">
              <a16:creationId xmlns:a16="http://schemas.microsoft.com/office/drawing/2014/main" id="{8D55283A-9161-4055-9113-1EEE929860C4}"/>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689" name="【学校施設】&#10;一人当たり面積平均値テキスト">
          <a:extLst>
            <a:ext uri="{FF2B5EF4-FFF2-40B4-BE49-F238E27FC236}">
              <a16:creationId xmlns:a16="http://schemas.microsoft.com/office/drawing/2014/main" id="{CC570372-ACBD-40F0-88B4-A54DA3A9705D}"/>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90" name="フローチャート: 判断 689">
          <a:extLst>
            <a:ext uri="{FF2B5EF4-FFF2-40B4-BE49-F238E27FC236}">
              <a16:creationId xmlns:a16="http://schemas.microsoft.com/office/drawing/2014/main" id="{7EE24879-A6C7-4BED-A467-1C932CC78248}"/>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91" name="フローチャート: 判断 690">
          <a:extLst>
            <a:ext uri="{FF2B5EF4-FFF2-40B4-BE49-F238E27FC236}">
              <a16:creationId xmlns:a16="http://schemas.microsoft.com/office/drawing/2014/main" id="{45E0D051-D11A-41F6-B3A7-9E25096989CE}"/>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692" name="フローチャート: 判断 691">
          <a:extLst>
            <a:ext uri="{FF2B5EF4-FFF2-40B4-BE49-F238E27FC236}">
              <a16:creationId xmlns:a16="http://schemas.microsoft.com/office/drawing/2014/main" id="{A86F37FD-BD14-4B2E-8FB4-B5776A4F3E78}"/>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693" name="フローチャート: 判断 692">
          <a:extLst>
            <a:ext uri="{FF2B5EF4-FFF2-40B4-BE49-F238E27FC236}">
              <a16:creationId xmlns:a16="http://schemas.microsoft.com/office/drawing/2014/main" id="{F2B1B4A8-DE29-4986-8852-E2CFAD12100C}"/>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694" name="フローチャート: 判断 693">
          <a:extLst>
            <a:ext uri="{FF2B5EF4-FFF2-40B4-BE49-F238E27FC236}">
              <a16:creationId xmlns:a16="http://schemas.microsoft.com/office/drawing/2014/main" id="{92C73056-881E-46C8-9391-903CB76B6812}"/>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95A00B3-AB00-41DA-974F-C362CBFC16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212D360-85FF-4F38-BCE5-791512C5148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7EFF7CF-3D69-41D3-BD64-8359FB2B54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16F927E-7106-4FE6-ACDB-251B8562E3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97EB7D6-60A8-40B8-BFBC-454CB43701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102667</xdr:rowOff>
    </xdr:from>
    <xdr:to>
      <xdr:col>116</xdr:col>
      <xdr:colOff>114300</xdr:colOff>
      <xdr:row>61</xdr:row>
      <xdr:rowOff>32817</xdr:rowOff>
    </xdr:to>
    <xdr:sp macro="" textlink="">
      <xdr:nvSpPr>
        <xdr:cNvPr id="700" name="楕円 699">
          <a:extLst>
            <a:ext uri="{FF2B5EF4-FFF2-40B4-BE49-F238E27FC236}">
              <a16:creationId xmlns:a16="http://schemas.microsoft.com/office/drawing/2014/main" id="{C24C7A2B-B1FC-4180-A922-662F5428A604}"/>
            </a:ext>
          </a:extLst>
        </xdr:cNvPr>
        <xdr:cNvSpPr/>
      </xdr:nvSpPr>
      <xdr:spPr>
        <a:xfrm>
          <a:off x="22110700" y="103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125544</xdr:rowOff>
    </xdr:from>
    <xdr:ext cx="469744" cy="259045"/>
    <xdr:sp macro="" textlink="">
      <xdr:nvSpPr>
        <xdr:cNvPr id="701" name="【学校施設】&#10;一人当たり面積該当値テキスト">
          <a:extLst>
            <a:ext uri="{FF2B5EF4-FFF2-40B4-BE49-F238E27FC236}">
              <a16:creationId xmlns:a16="http://schemas.microsoft.com/office/drawing/2014/main" id="{986BB824-FDE1-4C19-AFBA-B57466913B54}"/>
            </a:ext>
          </a:extLst>
        </xdr:cNvPr>
        <xdr:cNvSpPr txBox="1"/>
      </xdr:nvSpPr>
      <xdr:spPr>
        <a:xfrm>
          <a:off x="22199600" y="1024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116001</xdr:rowOff>
    </xdr:from>
    <xdr:to>
      <xdr:col>112</xdr:col>
      <xdr:colOff>38100</xdr:colOff>
      <xdr:row>61</xdr:row>
      <xdr:rowOff>46151</xdr:rowOff>
    </xdr:to>
    <xdr:sp macro="" textlink="">
      <xdr:nvSpPr>
        <xdr:cNvPr id="702" name="楕円 701">
          <a:extLst>
            <a:ext uri="{FF2B5EF4-FFF2-40B4-BE49-F238E27FC236}">
              <a16:creationId xmlns:a16="http://schemas.microsoft.com/office/drawing/2014/main" id="{86D361D0-303E-4011-87E2-45FD0C755115}"/>
            </a:ext>
          </a:extLst>
        </xdr:cNvPr>
        <xdr:cNvSpPr/>
      </xdr:nvSpPr>
      <xdr:spPr>
        <a:xfrm>
          <a:off x="21272500" y="104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153467</xdr:rowOff>
    </xdr:from>
    <xdr:to>
      <xdr:col>116</xdr:col>
      <xdr:colOff>63500</xdr:colOff>
      <xdr:row>60</xdr:row>
      <xdr:rowOff>166801</xdr:rowOff>
    </xdr:to>
    <xdr:cxnSp macro="">
      <xdr:nvCxnSpPr>
        <xdr:cNvPr id="703" name="直線コネクタ 702">
          <a:extLst>
            <a:ext uri="{FF2B5EF4-FFF2-40B4-BE49-F238E27FC236}">
              <a16:creationId xmlns:a16="http://schemas.microsoft.com/office/drawing/2014/main" id="{01B0AD58-0CE1-4670-882A-6C7672013051}"/>
            </a:ext>
          </a:extLst>
        </xdr:cNvPr>
        <xdr:cNvCxnSpPr/>
      </xdr:nvCxnSpPr>
      <xdr:spPr>
        <a:xfrm flipV="1">
          <a:off x="21323300" y="10440467"/>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122936</xdr:rowOff>
    </xdr:from>
    <xdr:to>
      <xdr:col>107</xdr:col>
      <xdr:colOff>101600</xdr:colOff>
      <xdr:row>61</xdr:row>
      <xdr:rowOff>53086</xdr:rowOff>
    </xdr:to>
    <xdr:sp macro="" textlink="">
      <xdr:nvSpPr>
        <xdr:cNvPr id="704" name="楕円 703">
          <a:extLst>
            <a:ext uri="{FF2B5EF4-FFF2-40B4-BE49-F238E27FC236}">
              <a16:creationId xmlns:a16="http://schemas.microsoft.com/office/drawing/2014/main" id="{052AE888-872C-405A-9433-D5C6CBA549FD}"/>
            </a:ext>
          </a:extLst>
        </xdr:cNvPr>
        <xdr:cNvSpPr/>
      </xdr:nvSpPr>
      <xdr:spPr>
        <a:xfrm>
          <a:off x="20383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166801</xdr:rowOff>
    </xdr:from>
    <xdr:to>
      <xdr:col>111</xdr:col>
      <xdr:colOff>177800</xdr:colOff>
      <xdr:row>61</xdr:row>
      <xdr:rowOff>2286</xdr:rowOff>
    </xdr:to>
    <xdr:cxnSp macro="">
      <xdr:nvCxnSpPr>
        <xdr:cNvPr id="705" name="直線コネクタ 704">
          <a:extLst>
            <a:ext uri="{FF2B5EF4-FFF2-40B4-BE49-F238E27FC236}">
              <a16:creationId xmlns:a16="http://schemas.microsoft.com/office/drawing/2014/main" id="{7A26FA95-EBBF-4C3A-86CF-8B71D4D8830E}"/>
            </a:ext>
          </a:extLst>
        </xdr:cNvPr>
        <xdr:cNvCxnSpPr/>
      </xdr:nvCxnSpPr>
      <xdr:spPr>
        <a:xfrm flipV="1">
          <a:off x="20434300" y="10453801"/>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128880</xdr:rowOff>
    </xdr:from>
    <xdr:to>
      <xdr:col>102</xdr:col>
      <xdr:colOff>165100</xdr:colOff>
      <xdr:row>61</xdr:row>
      <xdr:rowOff>59030</xdr:rowOff>
    </xdr:to>
    <xdr:sp macro="" textlink="">
      <xdr:nvSpPr>
        <xdr:cNvPr id="706" name="楕円 705">
          <a:extLst>
            <a:ext uri="{FF2B5EF4-FFF2-40B4-BE49-F238E27FC236}">
              <a16:creationId xmlns:a16="http://schemas.microsoft.com/office/drawing/2014/main" id="{08DE36E8-0122-442D-A86B-B6BD6DBC56B4}"/>
            </a:ext>
          </a:extLst>
        </xdr:cNvPr>
        <xdr:cNvSpPr/>
      </xdr:nvSpPr>
      <xdr:spPr>
        <a:xfrm>
          <a:off x="19494500" y="104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2286</xdr:rowOff>
    </xdr:from>
    <xdr:to>
      <xdr:col>107</xdr:col>
      <xdr:colOff>50800</xdr:colOff>
      <xdr:row>61</xdr:row>
      <xdr:rowOff>8230</xdr:rowOff>
    </xdr:to>
    <xdr:cxnSp macro="">
      <xdr:nvCxnSpPr>
        <xdr:cNvPr id="707" name="直線コネクタ 706">
          <a:extLst>
            <a:ext uri="{FF2B5EF4-FFF2-40B4-BE49-F238E27FC236}">
              <a16:creationId xmlns:a16="http://schemas.microsoft.com/office/drawing/2014/main" id="{A0F70522-3C14-4906-B32F-BAC91EB3ACBD}"/>
            </a:ext>
          </a:extLst>
        </xdr:cNvPr>
        <xdr:cNvCxnSpPr/>
      </xdr:nvCxnSpPr>
      <xdr:spPr>
        <a:xfrm flipV="1">
          <a:off x="19545300" y="1046073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132994</xdr:rowOff>
    </xdr:from>
    <xdr:to>
      <xdr:col>98</xdr:col>
      <xdr:colOff>38100</xdr:colOff>
      <xdr:row>61</xdr:row>
      <xdr:rowOff>63144</xdr:rowOff>
    </xdr:to>
    <xdr:sp macro="" textlink="">
      <xdr:nvSpPr>
        <xdr:cNvPr id="708" name="楕円 707">
          <a:extLst>
            <a:ext uri="{FF2B5EF4-FFF2-40B4-BE49-F238E27FC236}">
              <a16:creationId xmlns:a16="http://schemas.microsoft.com/office/drawing/2014/main" id="{291CC803-F2A8-487D-8FAA-1019E5DA98D3}"/>
            </a:ext>
          </a:extLst>
        </xdr:cNvPr>
        <xdr:cNvSpPr/>
      </xdr:nvSpPr>
      <xdr:spPr>
        <a:xfrm>
          <a:off x="18605500" y="104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8230</xdr:rowOff>
    </xdr:from>
    <xdr:to>
      <xdr:col>102</xdr:col>
      <xdr:colOff>114300</xdr:colOff>
      <xdr:row>61</xdr:row>
      <xdr:rowOff>12344</xdr:rowOff>
    </xdr:to>
    <xdr:cxnSp macro="">
      <xdr:nvCxnSpPr>
        <xdr:cNvPr id="709" name="直線コネクタ 708">
          <a:extLst>
            <a:ext uri="{FF2B5EF4-FFF2-40B4-BE49-F238E27FC236}">
              <a16:creationId xmlns:a16="http://schemas.microsoft.com/office/drawing/2014/main" id="{05DB1A92-9919-49A9-8EC2-211031ECF967}"/>
            </a:ext>
          </a:extLst>
        </xdr:cNvPr>
        <xdr:cNvCxnSpPr/>
      </xdr:nvCxnSpPr>
      <xdr:spPr>
        <a:xfrm flipV="1">
          <a:off x="18656300" y="10466680"/>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710" name="n_1aveValue【学校施設】&#10;一人当たり面積">
          <a:extLst>
            <a:ext uri="{FF2B5EF4-FFF2-40B4-BE49-F238E27FC236}">
              <a16:creationId xmlns:a16="http://schemas.microsoft.com/office/drawing/2014/main" id="{DF37D568-946D-439F-B064-AB5EC6046262}"/>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711" name="n_2aveValue【学校施設】&#10;一人当たり面積">
          <a:extLst>
            <a:ext uri="{FF2B5EF4-FFF2-40B4-BE49-F238E27FC236}">
              <a16:creationId xmlns:a16="http://schemas.microsoft.com/office/drawing/2014/main" id="{BDE0937B-9FC9-416F-8E54-6AB49385AC1E}"/>
            </a:ext>
          </a:extLst>
        </xdr:cNvPr>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712" name="n_3aveValue【学校施設】&#10;一人当たり面積">
          <a:extLst>
            <a:ext uri="{FF2B5EF4-FFF2-40B4-BE49-F238E27FC236}">
              <a16:creationId xmlns:a16="http://schemas.microsoft.com/office/drawing/2014/main" id="{0126FACD-9D16-455C-91B2-EE2FFD1E13EC}"/>
            </a:ext>
          </a:extLst>
        </xdr:cNvPr>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713" name="n_4aveValue【学校施設】&#10;一人当たり面積">
          <a:extLst>
            <a:ext uri="{FF2B5EF4-FFF2-40B4-BE49-F238E27FC236}">
              <a16:creationId xmlns:a16="http://schemas.microsoft.com/office/drawing/2014/main" id="{CB65CD2F-51FA-463A-9815-E182BF304F48}"/>
            </a:ext>
          </a:extLst>
        </xdr:cNvPr>
        <xdr:cNvSpPr txBox="1"/>
      </xdr:nvSpPr>
      <xdr:spPr>
        <a:xfrm>
          <a:off x="18421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62678</xdr:rowOff>
    </xdr:from>
    <xdr:ext cx="469744" cy="259045"/>
    <xdr:sp macro="" textlink="">
      <xdr:nvSpPr>
        <xdr:cNvPr id="714" name="n_1mainValue【学校施設】&#10;一人当たり面積">
          <a:extLst>
            <a:ext uri="{FF2B5EF4-FFF2-40B4-BE49-F238E27FC236}">
              <a16:creationId xmlns:a16="http://schemas.microsoft.com/office/drawing/2014/main" id="{5B73B46B-64E4-48C5-9DDB-9AE768F7473E}"/>
            </a:ext>
          </a:extLst>
        </xdr:cNvPr>
        <xdr:cNvSpPr txBox="1"/>
      </xdr:nvSpPr>
      <xdr:spPr>
        <a:xfrm>
          <a:off x="21075727" y="101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69613</xdr:rowOff>
    </xdr:from>
    <xdr:ext cx="469744" cy="259045"/>
    <xdr:sp macro="" textlink="">
      <xdr:nvSpPr>
        <xdr:cNvPr id="715" name="n_2mainValue【学校施設】&#10;一人当たり面積">
          <a:extLst>
            <a:ext uri="{FF2B5EF4-FFF2-40B4-BE49-F238E27FC236}">
              <a16:creationId xmlns:a16="http://schemas.microsoft.com/office/drawing/2014/main" id="{1C1EC515-12A2-4C4E-A59C-4B1D5DD6691C}"/>
            </a:ext>
          </a:extLst>
        </xdr:cNvPr>
        <xdr:cNvSpPr txBox="1"/>
      </xdr:nvSpPr>
      <xdr:spPr>
        <a:xfrm>
          <a:off x="2019942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75557</xdr:rowOff>
    </xdr:from>
    <xdr:ext cx="469744" cy="259045"/>
    <xdr:sp macro="" textlink="">
      <xdr:nvSpPr>
        <xdr:cNvPr id="716" name="n_3mainValue【学校施設】&#10;一人当たり面積">
          <a:extLst>
            <a:ext uri="{FF2B5EF4-FFF2-40B4-BE49-F238E27FC236}">
              <a16:creationId xmlns:a16="http://schemas.microsoft.com/office/drawing/2014/main" id="{7EFD40DD-58EC-47AB-8056-5C5012DAD45F}"/>
            </a:ext>
          </a:extLst>
        </xdr:cNvPr>
        <xdr:cNvSpPr txBox="1"/>
      </xdr:nvSpPr>
      <xdr:spPr>
        <a:xfrm>
          <a:off x="19310427" y="101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79671</xdr:rowOff>
    </xdr:from>
    <xdr:ext cx="469744" cy="259045"/>
    <xdr:sp macro="" textlink="">
      <xdr:nvSpPr>
        <xdr:cNvPr id="717" name="n_4mainValue【学校施設】&#10;一人当たり面積">
          <a:extLst>
            <a:ext uri="{FF2B5EF4-FFF2-40B4-BE49-F238E27FC236}">
              <a16:creationId xmlns:a16="http://schemas.microsoft.com/office/drawing/2014/main" id="{D922ABC2-DAE0-4617-8E4D-79112AF27A4C}"/>
            </a:ext>
          </a:extLst>
        </xdr:cNvPr>
        <xdr:cNvSpPr txBox="1"/>
      </xdr:nvSpPr>
      <xdr:spPr>
        <a:xfrm>
          <a:off x="18421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7DD6FF6B-352A-4A57-AE9C-9ACD7E55AF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6EA8FAC0-73A7-4C29-ADDB-755CDAF79D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39D22948-53F8-442B-BCAB-B2261A9E4A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5BDB83CB-38E4-4821-A85F-7CFE8EDD94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D134308-70EF-42B0-80E0-7FAFE502787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C98390D8-B4C3-4667-8626-8D89BC87CE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BA49A68F-2FF2-4851-A99F-231EDC5955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63163C14-FB88-4A95-860A-E99940B44D2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BA651F63-6C6F-4964-9A5E-AF7218CD3C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F564B0D3-9402-4ED5-A2AE-C008E2BD7A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785659CE-6D1D-4D30-BBD9-DEF211A46C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7426D64B-0D82-468F-A15E-629AFA0F04A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4BB6D0DC-AF84-4AAD-AE04-06BACE5CC4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19D0BB03-57BF-4580-8626-C6B60F434A7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3D365AE3-9EE0-4A82-B65A-07092FD6E5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FED9AA78-C823-40C4-A995-9912458F216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60B12B16-69DA-404A-BD34-4A19D9C06F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DC536C95-0B7E-4FCA-989E-DC8A803110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9516FF0E-2BA7-4590-812B-851C8C0C6E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2FCEFF37-CC4F-4E24-8625-19AA7869062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58BFB8A4-D12B-48F6-87E7-03FFB4670D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36282366-52EE-4ED9-9D3C-AB4A421FEF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CA2BD76-F0B5-4F22-B0A6-02868C4A95C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14F3ADE7-3407-4593-9BFD-A9E5E44C670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9754C09-79E5-47B4-8B04-BF707E7D9F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8C82C00F-5F83-4F59-A9F5-BFC3A99F93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E91E5BB6-77F0-4AA1-AEEB-D17B522401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075E502B-C5E4-497D-AAD8-5A8051FE183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64087037-3CA0-4768-BFF8-1D87915A7BC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C7F34AE4-54F3-42A5-8E9E-A324B85CB48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342D3529-951C-40C8-BB6F-B38EA79B9B6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2A9E9A99-F4D8-450C-8456-10B318332F7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62AF2FDD-8571-4E8D-921E-E480B36966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266BA5FC-7BB3-4FFF-BD77-30FA9B076C9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7D4225C0-E96B-41F7-8B47-05C6716BF50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B83D9E91-C656-4BA9-BD66-1D9532758C6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545D64EC-8093-45F0-B299-A9134A96097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A6BF5C8D-F97C-479D-B0A1-9210BB683F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AFD3A8B1-9327-45C6-A7B2-4502AA731EC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3847483A-989E-4A46-8BA1-A1A71FC9A5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758" name="直線コネクタ 757">
          <a:extLst>
            <a:ext uri="{FF2B5EF4-FFF2-40B4-BE49-F238E27FC236}">
              <a16:creationId xmlns:a16="http://schemas.microsoft.com/office/drawing/2014/main" id="{EACD859C-141C-411F-867F-DDDFD8B744FF}"/>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a:extLst>
            <a:ext uri="{FF2B5EF4-FFF2-40B4-BE49-F238E27FC236}">
              <a16:creationId xmlns:a16="http://schemas.microsoft.com/office/drawing/2014/main" id="{32525279-19CC-43A5-BE2B-9A9D5AF330B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8AE482C5-BF7E-4675-9AC7-9C22087735F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761" name="【公民館】&#10;有形固定資産減価償却率最大値テキスト">
          <a:extLst>
            <a:ext uri="{FF2B5EF4-FFF2-40B4-BE49-F238E27FC236}">
              <a16:creationId xmlns:a16="http://schemas.microsoft.com/office/drawing/2014/main" id="{F84D1F96-8BCF-4C3A-93CB-E07B67D70A77}"/>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762" name="直線コネクタ 761">
          <a:extLst>
            <a:ext uri="{FF2B5EF4-FFF2-40B4-BE49-F238E27FC236}">
              <a16:creationId xmlns:a16="http://schemas.microsoft.com/office/drawing/2014/main" id="{9DC2F77E-CBF4-465D-B629-163AF63134D7}"/>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63" name="【公民館】&#10;有形固定資産減価償却率平均値テキスト">
          <a:extLst>
            <a:ext uri="{FF2B5EF4-FFF2-40B4-BE49-F238E27FC236}">
              <a16:creationId xmlns:a16="http://schemas.microsoft.com/office/drawing/2014/main" id="{F1FD9D4D-E4EA-4E6E-8C58-C5F0167D780F}"/>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4" name="フローチャート: 判断 763">
          <a:extLst>
            <a:ext uri="{FF2B5EF4-FFF2-40B4-BE49-F238E27FC236}">
              <a16:creationId xmlns:a16="http://schemas.microsoft.com/office/drawing/2014/main" id="{410B989E-50AE-4633-99FB-53FC759395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65" name="フローチャート: 判断 764">
          <a:extLst>
            <a:ext uri="{FF2B5EF4-FFF2-40B4-BE49-F238E27FC236}">
              <a16:creationId xmlns:a16="http://schemas.microsoft.com/office/drawing/2014/main" id="{B1241193-00AB-455D-A7B3-73A55F58E374}"/>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66" name="フローチャート: 判断 765">
          <a:extLst>
            <a:ext uri="{FF2B5EF4-FFF2-40B4-BE49-F238E27FC236}">
              <a16:creationId xmlns:a16="http://schemas.microsoft.com/office/drawing/2014/main" id="{556548A7-5039-47F0-B029-3C65D348157D}"/>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767" name="フローチャート: 判断 766">
          <a:extLst>
            <a:ext uri="{FF2B5EF4-FFF2-40B4-BE49-F238E27FC236}">
              <a16:creationId xmlns:a16="http://schemas.microsoft.com/office/drawing/2014/main" id="{ED21CD5D-8DD2-441C-A3E1-A40EE2AA4E68}"/>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768" name="フローチャート: 判断 767">
          <a:extLst>
            <a:ext uri="{FF2B5EF4-FFF2-40B4-BE49-F238E27FC236}">
              <a16:creationId xmlns:a16="http://schemas.microsoft.com/office/drawing/2014/main" id="{B1ABAEBF-38E5-4763-96B0-EAE8214C4FC0}"/>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5D250BA2-1224-45F9-BAC7-E88462320F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BE94A26-77EF-4253-8DBC-3C3A2B5E755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A1ED642-6D76-4F97-81CC-457F2BF34E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D15F82C-7D05-4CA1-BFF5-918E2A914F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DE80B25-7773-4C81-B86F-587738A742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774" name="楕円 773">
          <a:extLst>
            <a:ext uri="{FF2B5EF4-FFF2-40B4-BE49-F238E27FC236}">
              <a16:creationId xmlns:a16="http://schemas.microsoft.com/office/drawing/2014/main" id="{2D1895C3-C3CF-4100-9DED-22B4BAC2D770}"/>
            </a:ext>
          </a:extLst>
        </xdr:cNvPr>
        <xdr:cNvSpPr/>
      </xdr:nvSpPr>
      <xdr:spPr>
        <a:xfrm>
          <a:off x="162687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84472</xdr:rowOff>
    </xdr:from>
    <xdr:ext cx="405111" cy="259045"/>
    <xdr:sp macro="" textlink="">
      <xdr:nvSpPr>
        <xdr:cNvPr id="775" name="【公民館】&#10;有形固定資産減価償却率該当値テキスト">
          <a:extLst>
            <a:ext uri="{FF2B5EF4-FFF2-40B4-BE49-F238E27FC236}">
              <a16:creationId xmlns:a16="http://schemas.microsoft.com/office/drawing/2014/main" id="{8B20CF7A-9769-4696-A76E-052B8725DEF4}"/>
            </a:ext>
          </a:extLst>
        </xdr:cNvPr>
        <xdr:cNvSpPr txBox="1"/>
      </xdr:nvSpPr>
      <xdr:spPr>
        <a:xfrm>
          <a:off x="16357600"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xdr:rowOff>
    </xdr:from>
    <xdr:to>
      <xdr:col>81</xdr:col>
      <xdr:colOff>101600</xdr:colOff>
      <xdr:row>107</xdr:row>
      <xdr:rowOff>107950</xdr:rowOff>
    </xdr:to>
    <xdr:sp macro="" textlink="">
      <xdr:nvSpPr>
        <xdr:cNvPr id="776" name="楕円 775">
          <a:extLst>
            <a:ext uri="{FF2B5EF4-FFF2-40B4-BE49-F238E27FC236}">
              <a16:creationId xmlns:a16="http://schemas.microsoft.com/office/drawing/2014/main" id="{86F1B30D-4F00-447F-89FE-88DAF3E11C97}"/>
            </a:ext>
          </a:extLst>
        </xdr:cNvPr>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112395</xdr:rowOff>
    </xdr:from>
    <xdr:to>
      <xdr:col>85</xdr:col>
      <xdr:colOff>127000</xdr:colOff>
      <xdr:row>107</xdr:row>
      <xdr:rowOff>57150</xdr:rowOff>
    </xdr:to>
    <xdr:cxnSp macro="">
      <xdr:nvCxnSpPr>
        <xdr:cNvPr id="777" name="直線コネクタ 776">
          <a:extLst>
            <a:ext uri="{FF2B5EF4-FFF2-40B4-BE49-F238E27FC236}">
              <a16:creationId xmlns:a16="http://schemas.microsoft.com/office/drawing/2014/main" id="{EB668314-71BE-404E-9ED8-BAEE2E5937BE}"/>
            </a:ext>
          </a:extLst>
        </xdr:cNvPr>
        <xdr:cNvCxnSpPr/>
      </xdr:nvCxnSpPr>
      <xdr:spPr>
        <a:xfrm flipV="1">
          <a:off x="15481300" y="17943195"/>
          <a:ext cx="838200" cy="4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78" name="楕円 777">
          <a:extLst>
            <a:ext uri="{FF2B5EF4-FFF2-40B4-BE49-F238E27FC236}">
              <a16:creationId xmlns:a16="http://schemas.microsoft.com/office/drawing/2014/main" id="{376E60EA-E664-44E9-AD6D-3564296D0173}"/>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57150</xdr:rowOff>
    </xdr:to>
    <xdr:cxnSp macro="">
      <xdr:nvCxnSpPr>
        <xdr:cNvPr id="779" name="直線コネクタ 778">
          <a:extLst>
            <a:ext uri="{FF2B5EF4-FFF2-40B4-BE49-F238E27FC236}">
              <a16:creationId xmlns:a16="http://schemas.microsoft.com/office/drawing/2014/main" id="{C18BA5A1-A1FF-4F3F-A288-A33AA3621A14}"/>
            </a:ext>
          </a:extLst>
        </xdr:cNvPr>
        <xdr:cNvCxnSpPr/>
      </xdr:nvCxnSpPr>
      <xdr:spPr>
        <a:xfrm>
          <a:off x="14592300" y="1836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101600</xdr:rowOff>
    </xdr:from>
    <xdr:to>
      <xdr:col>72</xdr:col>
      <xdr:colOff>38100</xdr:colOff>
      <xdr:row>107</xdr:row>
      <xdr:rowOff>31750</xdr:rowOff>
    </xdr:to>
    <xdr:sp macro="" textlink="">
      <xdr:nvSpPr>
        <xdr:cNvPr id="780" name="楕円 779">
          <a:extLst>
            <a:ext uri="{FF2B5EF4-FFF2-40B4-BE49-F238E27FC236}">
              <a16:creationId xmlns:a16="http://schemas.microsoft.com/office/drawing/2014/main" id="{63A84B9E-F114-421C-AB1A-135019A1DD21}"/>
            </a:ext>
          </a:extLst>
        </xdr:cNvPr>
        <xdr:cNvSpPr/>
      </xdr:nvSpPr>
      <xdr:spPr>
        <a:xfrm>
          <a:off x="1365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152400</xdr:rowOff>
    </xdr:from>
    <xdr:to>
      <xdr:col>76</xdr:col>
      <xdr:colOff>114300</xdr:colOff>
      <xdr:row>107</xdr:row>
      <xdr:rowOff>19050</xdr:rowOff>
    </xdr:to>
    <xdr:cxnSp macro="">
      <xdr:nvCxnSpPr>
        <xdr:cNvPr id="781" name="直線コネクタ 780">
          <a:extLst>
            <a:ext uri="{FF2B5EF4-FFF2-40B4-BE49-F238E27FC236}">
              <a16:creationId xmlns:a16="http://schemas.microsoft.com/office/drawing/2014/main" id="{4F915CEB-D432-44F1-8321-43F0DD959BAF}"/>
            </a:ext>
          </a:extLst>
        </xdr:cNvPr>
        <xdr:cNvCxnSpPr/>
      </xdr:nvCxnSpPr>
      <xdr:spPr>
        <a:xfrm>
          <a:off x="13703300" y="1832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782" name="楕円 781">
          <a:extLst>
            <a:ext uri="{FF2B5EF4-FFF2-40B4-BE49-F238E27FC236}">
              <a16:creationId xmlns:a16="http://schemas.microsoft.com/office/drawing/2014/main" id="{2A2D9569-BC66-4292-B8DC-C0778D1D06CE}"/>
            </a:ext>
          </a:extLst>
        </xdr:cNvPr>
        <xdr:cNvSpPr/>
      </xdr:nvSpPr>
      <xdr:spPr>
        <a:xfrm>
          <a:off x="1276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152400</xdr:rowOff>
    </xdr:to>
    <xdr:cxnSp macro="">
      <xdr:nvCxnSpPr>
        <xdr:cNvPr id="783" name="直線コネクタ 782">
          <a:extLst>
            <a:ext uri="{FF2B5EF4-FFF2-40B4-BE49-F238E27FC236}">
              <a16:creationId xmlns:a16="http://schemas.microsoft.com/office/drawing/2014/main" id="{36F00B8F-B03C-49BB-9078-36E009667F5B}"/>
            </a:ext>
          </a:extLst>
        </xdr:cNvPr>
        <xdr:cNvCxnSpPr/>
      </xdr:nvCxnSpPr>
      <xdr:spPr>
        <a:xfrm>
          <a:off x="12814300" y="1828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784" name="n_1aveValue【公民館】&#10;有形固定資産減価償却率">
          <a:extLst>
            <a:ext uri="{FF2B5EF4-FFF2-40B4-BE49-F238E27FC236}">
              <a16:creationId xmlns:a16="http://schemas.microsoft.com/office/drawing/2014/main" id="{CF6CAB1C-7DCA-43F9-8D70-5867FB4FB2FD}"/>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85" name="n_2aveValue【公民館】&#10;有形固定資産減価償却率">
          <a:extLst>
            <a:ext uri="{FF2B5EF4-FFF2-40B4-BE49-F238E27FC236}">
              <a16:creationId xmlns:a16="http://schemas.microsoft.com/office/drawing/2014/main" id="{9E46D56B-BFF2-45AB-AE88-7F7C0921964C}"/>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786" name="n_3aveValue【公民館】&#10;有形固定資産減価償却率">
          <a:extLst>
            <a:ext uri="{FF2B5EF4-FFF2-40B4-BE49-F238E27FC236}">
              <a16:creationId xmlns:a16="http://schemas.microsoft.com/office/drawing/2014/main" id="{E3D689A3-2991-4009-B0B3-409E8ED6526B}"/>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787" name="n_4aveValue【公民館】&#10;有形固定資産減価償却率">
          <a:extLst>
            <a:ext uri="{FF2B5EF4-FFF2-40B4-BE49-F238E27FC236}">
              <a16:creationId xmlns:a16="http://schemas.microsoft.com/office/drawing/2014/main" id="{D1E7C19E-C4E0-4DD0-AD6E-5C4D0EE19319}"/>
            </a:ext>
          </a:extLst>
        </xdr:cNvPr>
        <xdr:cNvSpPr txBox="1"/>
      </xdr:nvSpPr>
      <xdr:spPr>
        <a:xfrm>
          <a:off x="12611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99077</xdr:rowOff>
    </xdr:from>
    <xdr:ext cx="405111" cy="259045"/>
    <xdr:sp macro="" textlink="">
      <xdr:nvSpPr>
        <xdr:cNvPr id="788" name="n_1mainValue【公民館】&#10;有形固定資産減価償却率">
          <a:extLst>
            <a:ext uri="{FF2B5EF4-FFF2-40B4-BE49-F238E27FC236}">
              <a16:creationId xmlns:a16="http://schemas.microsoft.com/office/drawing/2014/main" id="{245749A1-6343-4D1B-BDA7-B9525F559ED6}"/>
            </a:ext>
          </a:extLst>
        </xdr:cNvPr>
        <xdr:cNvSpPr txBox="1"/>
      </xdr:nvSpPr>
      <xdr:spPr>
        <a:xfrm>
          <a:off x="15266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789" name="n_2mainValue【公民館】&#10;有形固定資産減価償却率">
          <a:extLst>
            <a:ext uri="{FF2B5EF4-FFF2-40B4-BE49-F238E27FC236}">
              <a16:creationId xmlns:a16="http://schemas.microsoft.com/office/drawing/2014/main" id="{0A16458D-14BB-4D18-B674-BB71394FAEDF}"/>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22877</xdr:rowOff>
    </xdr:from>
    <xdr:ext cx="405111" cy="259045"/>
    <xdr:sp macro="" textlink="">
      <xdr:nvSpPr>
        <xdr:cNvPr id="790" name="n_3mainValue【公民館】&#10;有形固定資産減価償却率">
          <a:extLst>
            <a:ext uri="{FF2B5EF4-FFF2-40B4-BE49-F238E27FC236}">
              <a16:creationId xmlns:a16="http://schemas.microsoft.com/office/drawing/2014/main" id="{AC06BBEE-86DB-4954-87BB-473E96EFB15A}"/>
            </a:ext>
          </a:extLst>
        </xdr:cNvPr>
        <xdr:cNvSpPr txBox="1"/>
      </xdr:nvSpPr>
      <xdr:spPr>
        <a:xfrm>
          <a:off x="13500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791" name="n_4mainValue【公民館】&#10;有形固定資産減価償却率">
          <a:extLst>
            <a:ext uri="{FF2B5EF4-FFF2-40B4-BE49-F238E27FC236}">
              <a16:creationId xmlns:a16="http://schemas.microsoft.com/office/drawing/2014/main" id="{BAE9F8CE-5552-45F3-A268-114F67CE0830}"/>
            </a:ext>
          </a:extLst>
        </xdr:cNvPr>
        <xdr:cNvSpPr txBox="1"/>
      </xdr:nvSpPr>
      <xdr:spPr>
        <a:xfrm>
          <a:off x="12611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344BA44B-8FF9-4871-8F7E-BA05815C5F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A5BBA31F-08D5-4987-A9D6-2BF77C47E5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4EEE4024-B689-4B5A-85F5-114A1A64A1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51099BCC-C765-4628-831E-6D8B4836DE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8C4F43CB-7C50-473F-9985-0F16E1F57D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A3219FBC-1CCC-44F6-9270-7774BC61B78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729E3043-F3B2-440A-867B-C4E23F879C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DF36C568-0843-4E08-BB8F-1BC5E68931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6857751A-6EF7-4ABB-BBBD-67BEFEA2C4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5B4F4EC6-E28E-4A19-BA62-5B73E26D584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2F9D3248-86DB-4C8A-8918-33E2B9A528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BD96C378-6BFF-4876-8F59-1EE915F044D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88B82C25-B2BE-444E-B670-5D228AE799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A90B5BF0-AF48-4122-97CB-336C390E851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18B510BD-F5B7-4856-BE36-27FAFAD0D41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356B1092-91A2-42B9-928B-38D74BC541A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8EF7FD7E-43E2-4DF6-85E4-C9A25395202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268DE9D5-F69E-4B7A-A995-183AB62CF83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50D11EAF-1182-470C-8E25-9884731727E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78DD163D-D97C-4A23-AA10-D5F4AB74C49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E75ECBBC-41B4-49AF-A17A-6F905529EC7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a:extLst>
            <a:ext uri="{FF2B5EF4-FFF2-40B4-BE49-F238E27FC236}">
              <a16:creationId xmlns:a16="http://schemas.microsoft.com/office/drawing/2014/main" id="{3F985983-3350-4612-8F1A-B3106E07ADC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CBC60B8B-A32C-48FC-9EEB-B57F5D7139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815" name="直線コネクタ 814">
          <a:extLst>
            <a:ext uri="{FF2B5EF4-FFF2-40B4-BE49-F238E27FC236}">
              <a16:creationId xmlns:a16="http://schemas.microsoft.com/office/drawing/2014/main" id="{80E14908-0AB6-4742-A9A1-572892D9EC9F}"/>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816" name="【公民館】&#10;一人当たり面積最小値テキスト">
          <a:extLst>
            <a:ext uri="{FF2B5EF4-FFF2-40B4-BE49-F238E27FC236}">
              <a16:creationId xmlns:a16="http://schemas.microsoft.com/office/drawing/2014/main" id="{00BAF9F6-D248-466F-B88D-6DC76078A33C}"/>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817" name="直線コネクタ 816">
          <a:extLst>
            <a:ext uri="{FF2B5EF4-FFF2-40B4-BE49-F238E27FC236}">
              <a16:creationId xmlns:a16="http://schemas.microsoft.com/office/drawing/2014/main" id="{6D618C7E-8B8F-44CF-B700-991C39FD4802}"/>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8" name="【公民館】&#10;一人当たり面積最大値テキスト">
          <a:extLst>
            <a:ext uri="{FF2B5EF4-FFF2-40B4-BE49-F238E27FC236}">
              <a16:creationId xmlns:a16="http://schemas.microsoft.com/office/drawing/2014/main" id="{7E632E96-48CC-47BB-854E-0399B50626D6}"/>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9" name="直線コネクタ 818">
          <a:extLst>
            <a:ext uri="{FF2B5EF4-FFF2-40B4-BE49-F238E27FC236}">
              <a16:creationId xmlns:a16="http://schemas.microsoft.com/office/drawing/2014/main" id="{4B73BAFE-4941-44D4-ACA2-BB2C2DF5F5EA}"/>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820" name="【公民館】&#10;一人当たり面積平均値テキスト">
          <a:extLst>
            <a:ext uri="{FF2B5EF4-FFF2-40B4-BE49-F238E27FC236}">
              <a16:creationId xmlns:a16="http://schemas.microsoft.com/office/drawing/2014/main" id="{57EDA9A8-28C2-4B33-8A61-4C7B0EDED8BB}"/>
            </a:ext>
          </a:extLst>
        </xdr:cNvPr>
        <xdr:cNvSpPr txBox="1"/>
      </xdr:nvSpPr>
      <xdr:spPr>
        <a:xfrm>
          <a:off x="22199600" y="18435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21" name="フローチャート: 判断 820">
          <a:extLst>
            <a:ext uri="{FF2B5EF4-FFF2-40B4-BE49-F238E27FC236}">
              <a16:creationId xmlns:a16="http://schemas.microsoft.com/office/drawing/2014/main" id="{2C2C84FE-1D3B-4EC4-827F-180BF7461090}"/>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822" name="フローチャート: 判断 821">
          <a:extLst>
            <a:ext uri="{FF2B5EF4-FFF2-40B4-BE49-F238E27FC236}">
              <a16:creationId xmlns:a16="http://schemas.microsoft.com/office/drawing/2014/main" id="{8FFB7E3B-AE9B-424C-B446-144BB0526355}"/>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823" name="フローチャート: 判断 822">
          <a:extLst>
            <a:ext uri="{FF2B5EF4-FFF2-40B4-BE49-F238E27FC236}">
              <a16:creationId xmlns:a16="http://schemas.microsoft.com/office/drawing/2014/main" id="{3AB7D001-193A-4339-81A0-8958D35D7BED}"/>
            </a:ext>
          </a:extLst>
        </xdr:cNvPr>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824" name="フローチャート: 判断 823">
          <a:extLst>
            <a:ext uri="{FF2B5EF4-FFF2-40B4-BE49-F238E27FC236}">
              <a16:creationId xmlns:a16="http://schemas.microsoft.com/office/drawing/2014/main" id="{98C0BF8A-5E52-425E-89F5-CBD70798F41D}"/>
            </a:ext>
          </a:extLst>
        </xdr:cNvPr>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825" name="フローチャート: 判断 824">
          <a:extLst>
            <a:ext uri="{FF2B5EF4-FFF2-40B4-BE49-F238E27FC236}">
              <a16:creationId xmlns:a16="http://schemas.microsoft.com/office/drawing/2014/main" id="{33204D51-7605-495A-B7A3-42FBFD8DDA01}"/>
            </a:ext>
          </a:extLst>
        </xdr:cNvPr>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13A7FAA-4CAE-4009-9C88-E3243FD5FA2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9376907-EF16-4183-A55B-33FD8217E87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CC51C25-6F52-45DE-BE60-BD0FCD2078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E6DE557-10EC-4035-8E92-192A2DC0ED4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AAF52D4-BD39-4531-9469-EB2D147616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35497</xdr:rowOff>
    </xdr:from>
    <xdr:to>
      <xdr:col>116</xdr:col>
      <xdr:colOff>114300</xdr:colOff>
      <xdr:row>103</xdr:row>
      <xdr:rowOff>137097</xdr:rowOff>
    </xdr:to>
    <xdr:sp macro="" textlink="">
      <xdr:nvSpPr>
        <xdr:cNvPr id="831" name="楕円 830">
          <a:extLst>
            <a:ext uri="{FF2B5EF4-FFF2-40B4-BE49-F238E27FC236}">
              <a16:creationId xmlns:a16="http://schemas.microsoft.com/office/drawing/2014/main" id="{C604FD1C-37AA-46F0-8C70-EA6468DC0812}"/>
            </a:ext>
          </a:extLst>
        </xdr:cNvPr>
        <xdr:cNvSpPr/>
      </xdr:nvSpPr>
      <xdr:spPr>
        <a:xfrm>
          <a:off x="22110700" y="1769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58374</xdr:rowOff>
    </xdr:from>
    <xdr:ext cx="469744" cy="259045"/>
    <xdr:sp macro="" textlink="">
      <xdr:nvSpPr>
        <xdr:cNvPr id="832" name="【公民館】&#10;一人当たり面積該当値テキスト">
          <a:extLst>
            <a:ext uri="{FF2B5EF4-FFF2-40B4-BE49-F238E27FC236}">
              <a16:creationId xmlns:a16="http://schemas.microsoft.com/office/drawing/2014/main" id="{1891CBC4-6319-4C50-8A33-04D37A32CCF3}"/>
            </a:ext>
          </a:extLst>
        </xdr:cNvPr>
        <xdr:cNvSpPr txBox="1"/>
      </xdr:nvSpPr>
      <xdr:spPr>
        <a:xfrm>
          <a:off x="22199600" y="1754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7113</xdr:rowOff>
    </xdr:from>
    <xdr:to>
      <xdr:col>112</xdr:col>
      <xdr:colOff>38100</xdr:colOff>
      <xdr:row>108</xdr:row>
      <xdr:rowOff>108713</xdr:rowOff>
    </xdr:to>
    <xdr:sp macro="" textlink="">
      <xdr:nvSpPr>
        <xdr:cNvPr id="833" name="楕円 832">
          <a:extLst>
            <a:ext uri="{FF2B5EF4-FFF2-40B4-BE49-F238E27FC236}">
              <a16:creationId xmlns:a16="http://schemas.microsoft.com/office/drawing/2014/main" id="{7AC25206-DFC6-449D-827E-116D58CB1BFF}"/>
            </a:ext>
          </a:extLst>
        </xdr:cNvPr>
        <xdr:cNvSpPr/>
      </xdr:nvSpPr>
      <xdr:spPr>
        <a:xfrm>
          <a:off x="21272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86297</xdr:rowOff>
    </xdr:from>
    <xdr:to>
      <xdr:col>116</xdr:col>
      <xdr:colOff>63500</xdr:colOff>
      <xdr:row>108</xdr:row>
      <xdr:rowOff>57913</xdr:rowOff>
    </xdr:to>
    <xdr:cxnSp macro="">
      <xdr:nvCxnSpPr>
        <xdr:cNvPr id="834" name="直線コネクタ 833">
          <a:extLst>
            <a:ext uri="{FF2B5EF4-FFF2-40B4-BE49-F238E27FC236}">
              <a16:creationId xmlns:a16="http://schemas.microsoft.com/office/drawing/2014/main" id="{DF83C2A5-0C16-4B58-8BEA-C3B92E864C34}"/>
            </a:ext>
          </a:extLst>
        </xdr:cNvPr>
        <xdr:cNvCxnSpPr/>
      </xdr:nvCxnSpPr>
      <xdr:spPr>
        <a:xfrm flipV="1">
          <a:off x="21323300" y="17745647"/>
          <a:ext cx="838200" cy="82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8065</xdr:rowOff>
    </xdr:from>
    <xdr:to>
      <xdr:col>107</xdr:col>
      <xdr:colOff>101600</xdr:colOff>
      <xdr:row>108</xdr:row>
      <xdr:rowOff>109665</xdr:rowOff>
    </xdr:to>
    <xdr:sp macro="" textlink="">
      <xdr:nvSpPr>
        <xdr:cNvPr id="835" name="楕円 834">
          <a:extLst>
            <a:ext uri="{FF2B5EF4-FFF2-40B4-BE49-F238E27FC236}">
              <a16:creationId xmlns:a16="http://schemas.microsoft.com/office/drawing/2014/main" id="{041BFCB7-D261-4475-AB1D-7D336DC66E54}"/>
            </a:ext>
          </a:extLst>
        </xdr:cNvPr>
        <xdr:cNvSpPr/>
      </xdr:nvSpPr>
      <xdr:spPr>
        <a:xfrm>
          <a:off x="20383500" y="1852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57913</xdr:rowOff>
    </xdr:from>
    <xdr:to>
      <xdr:col>111</xdr:col>
      <xdr:colOff>177800</xdr:colOff>
      <xdr:row>108</xdr:row>
      <xdr:rowOff>58865</xdr:rowOff>
    </xdr:to>
    <xdr:cxnSp macro="">
      <xdr:nvCxnSpPr>
        <xdr:cNvPr id="836" name="直線コネクタ 835">
          <a:extLst>
            <a:ext uri="{FF2B5EF4-FFF2-40B4-BE49-F238E27FC236}">
              <a16:creationId xmlns:a16="http://schemas.microsoft.com/office/drawing/2014/main" id="{78C3134E-486F-490C-A428-96BFE9D14904}"/>
            </a:ext>
          </a:extLst>
        </xdr:cNvPr>
        <xdr:cNvCxnSpPr/>
      </xdr:nvCxnSpPr>
      <xdr:spPr>
        <a:xfrm flipV="1">
          <a:off x="20434300" y="1857451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9017</xdr:rowOff>
    </xdr:from>
    <xdr:to>
      <xdr:col>102</xdr:col>
      <xdr:colOff>165100</xdr:colOff>
      <xdr:row>108</xdr:row>
      <xdr:rowOff>110617</xdr:rowOff>
    </xdr:to>
    <xdr:sp macro="" textlink="">
      <xdr:nvSpPr>
        <xdr:cNvPr id="837" name="楕円 836">
          <a:extLst>
            <a:ext uri="{FF2B5EF4-FFF2-40B4-BE49-F238E27FC236}">
              <a16:creationId xmlns:a16="http://schemas.microsoft.com/office/drawing/2014/main" id="{9DD2FEBE-FAFC-46F1-BEC9-B9DEC83FAFCA}"/>
            </a:ext>
          </a:extLst>
        </xdr:cNvPr>
        <xdr:cNvSpPr/>
      </xdr:nvSpPr>
      <xdr:spPr>
        <a:xfrm>
          <a:off x="19494500" y="185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58865</xdr:rowOff>
    </xdr:from>
    <xdr:to>
      <xdr:col>107</xdr:col>
      <xdr:colOff>50800</xdr:colOff>
      <xdr:row>108</xdr:row>
      <xdr:rowOff>59817</xdr:rowOff>
    </xdr:to>
    <xdr:cxnSp macro="">
      <xdr:nvCxnSpPr>
        <xdr:cNvPr id="838" name="直線コネクタ 837">
          <a:extLst>
            <a:ext uri="{FF2B5EF4-FFF2-40B4-BE49-F238E27FC236}">
              <a16:creationId xmlns:a16="http://schemas.microsoft.com/office/drawing/2014/main" id="{A75DDF31-2049-442D-B5ED-B79B2727FD12}"/>
            </a:ext>
          </a:extLst>
        </xdr:cNvPr>
        <xdr:cNvCxnSpPr/>
      </xdr:nvCxnSpPr>
      <xdr:spPr>
        <a:xfrm flipV="1">
          <a:off x="19545300" y="1857546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9779</xdr:rowOff>
    </xdr:from>
    <xdr:to>
      <xdr:col>98</xdr:col>
      <xdr:colOff>38100</xdr:colOff>
      <xdr:row>108</xdr:row>
      <xdr:rowOff>111379</xdr:rowOff>
    </xdr:to>
    <xdr:sp macro="" textlink="">
      <xdr:nvSpPr>
        <xdr:cNvPr id="839" name="楕円 838">
          <a:extLst>
            <a:ext uri="{FF2B5EF4-FFF2-40B4-BE49-F238E27FC236}">
              <a16:creationId xmlns:a16="http://schemas.microsoft.com/office/drawing/2014/main" id="{1A45EE07-3127-442E-8587-BD8B7B0C24D9}"/>
            </a:ext>
          </a:extLst>
        </xdr:cNvPr>
        <xdr:cNvSpPr/>
      </xdr:nvSpPr>
      <xdr:spPr>
        <a:xfrm>
          <a:off x="18605500" y="185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59817</xdr:rowOff>
    </xdr:from>
    <xdr:to>
      <xdr:col>102</xdr:col>
      <xdr:colOff>114300</xdr:colOff>
      <xdr:row>108</xdr:row>
      <xdr:rowOff>60579</xdr:rowOff>
    </xdr:to>
    <xdr:cxnSp macro="">
      <xdr:nvCxnSpPr>
        <xdr:cNvPr id="840" name="直線コネクタ 839">
          <a:extLst>
            <a:ext uri="{FF2B5EF4-FFF2-40B4-BE49-F238E27FC236}">
              <a16:creationId xmlns:a16="http://schemas.microsoft.com/office/drawing/2014/main" id="{2D92B132-C43F-46D3-A3E4-F76F8591CD04}"/>
            </a:ext>
          </a:extLst>
        </xdr:cNvPr>
        <xdr:cNvCxnSpPr/>
      </xdr:nvCxnSpPr>
      <xdr:spPr>
        <a:xfrm flipV="1">
          <a:off x="18656300" y="185764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841" name="n_1aveValue【公民館】&#10;一人当たり面積">
          <a:extLst>
            <a:ext uri="{FF2B5EF4-FFF2-40B4-BE49-F238E27FC236}">
              <a16:creationId xmlns:a16="http://schemas.microsoft.com/office/drawing/2014/main" id="{A211A649-9347-414D-8512-C848AC3ABF5F}"/>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58754</xdr:rowOff>
    </xdr:from>
    <xdr:ext cx="469744" cy="259045"/>
    <xdr:sp macro="" textlink="">
      <xdr:nvSpPr>
        <xdr:cNvPr id="842" name="n_2aveValue【公民館】&#10;一人当たり面積">
          <a:extLst>
            <a:ext uri="{FF2B5EF4-FFF2-40B4-BE49-F238E27FC236}">
              <a16:creationId xmlns:a16="http://schemas.microsoft.com/office/drawing/2014/main" id="{D9A03647-62A1-49AE-931A-5049B1209194}"/>
            </a:ext>
          </a:extLst>
        </xdr:cNvPr>
        <xdr:cNvSpPr txBox="1"/>
      </xdr:nvSpPr>
      <xdr:spPr>
        <a:xfrm>
          <a:off x="20199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35704</xdr:rowOff>
    </xdr:from>
    <xdr:ext cx="469744" cy="259045"/>
    <xdr:sp macro="" textlink="">
      <xdr:nvSpPr>
        <xdr:cNvPr id="843" name="n_3aveValue【公民館】&#10;一人当たり面積">
          <a:extLst>
            <a:ext uri="{FF2B5EF4-FFF2-40B4-BE49-F238E27FC236}">
              <a16:creationId xmlns:a16="http://schemas.microsoft.com/office/drawing/2014/main" id="{1D23EE0E-63F2-48C5-BCA7-2DF29C650C28}"/>
            </a:ext>
          </a:extLst>
        </xdr:cNvPr>
        <xdr:cNvSpPr txBox="1"/>
      </xdr:nvSpPr>
      <xdr:spPr>
        <a:xfrm>
          <a:off x="19310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42563</xdr:rowOff>
    </xdr:from>
    <xdr:ext cx="469744" cy="259045"/>
    <xdr:sp macro="" textlink="">
      <xdr:nvSpPr>
        <xdr:cNvPr id="844" name="n_4aveValue【公民館】&#10;一人当たり面積">
          <a:extLst>
            <a:ext uri="{FF2B5EF4-FFF2-40B4-BE49-F238E27FC236}">
              <a16:creationId xmlns:a16="http://schemas.microsoft.com/office/drawing/2014/main" id="{B10B7476-6C0F-4EDF-98AE-8C176E1E9AAF}"/>
            </a:ext>
          </a:extLst>
        </xdr:cNvPr>
        <xdr:cNvSpPr txBox="1"/>
      </xdr:nvSpPr>
      <xdr:spPr>
        <a:xfrm>
          <a:off x="18421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99840</xdr:rowOff>
    </xdr:from>
    <xdr:ext cx="469744" cy="259045"/>
    <xdr:sp macro="" textlink="">
      <xdr:nvSpPr>
        <xdr:cNvPr id="845" name="n_1mainValue【公民館】&#10;一人当たり面積">
          <a:extLst>
            <a:ext uri="{FF2B5EF4-FFF2-40B4-BE49-F238E27FC236}">
              <a16:creationId xmlns:a16="http://schemas.microsoft.com/office/drawing/2014/main" id="{8DCF121B-AC67-4F57-939B-EFBE1A327F67}"/>
            </a:ext>
          </a:extLst>
        </xdr:cNvPr>
        <xdr:cNvSpPr txBox="1"/>
      </xdr:nvSpPr>
      <xdr:spPr>
        <a:xfrm>
          <a:off x="210757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100792</xdr:rowOff>
    </xdr:from>
    <xdr:ext cx="469744" cy="259045"/>
    <xdr:sp macro="" textlink="">
      <xdr:nvSpPr>
        <xdr:cNvPr id="846" name="n_2mainValue【公民館】&#10;一人当たり面積">
          <a:extLst>
            <a:ext uri="{FF2B5EF4-FFF2-40B4-BE49-F238E27FC236}">
              <a16:creationId xmlns:a16="http://schemas.microsoft.com/office/drawing/2014/main" id="{A44E8F6B-1F49-48C5-B892-C0AD67487F61}"/>
            </a:ext>
          </a:extLst>
        </xdr:cNvPr>
        <xdr:cNvSpPr txBox="1"/>
      </xdr:nvSpPr>
      <xdr:spPr>
        <a:xfrm>
          <a:off x="20199427" y="1861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101744</xdr:rowOff>
    </xdr:from>
    <xdr:ext cx="469744" cy="259045"/>
    <xdr:sp macro="" textlink="">
      <xdr:nvSpPr>
        <xdr:cNvPr id="847" name="n_3mainValue【公民館】&#10;一人当たり面積">
          <a:extLst>
            <a:ext uri="{FF2B5EF4-FFF2-40B4-BE49-F238E27FC236}">
              <a16:creationId xmlns:a16="http://schemas.microsoft.com/office/drawing/2014/main" id="{8CA2A18C-5A1D-4F43-A1B8-27F4977F358A}"/>
            </a:ext>
          </a:extLst>
        </xdr:cNvPr>
        <xdr:cNvSpPr txBox="1"/>
      </xdr:nvSpPr>
      <xdr:spPr>
        <a:xfrm>
          <a:off x="19310427" y="1861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102506</xdr:rowOff>
    </xdr:from>
    <xdr:ext cx="469744" cy="259045"/>
    <xdr:sp macro="" textlink="">
      <xdr:nvSpPr>
        <xdr:cNvPr id="848" name="n_4mainValue【公民館】&#10;一人当たり面積">
          <a:extLst>
            <a:ext uri="{FF2B5EF4-FFF2-40B4-BE49-F238E27FC236}">
              <a16:creationId xmlns:a16="http://schemas.microsoft.com/office/drawing/2014/main" id="{5D6F75FA-16F8-4C51-87CD-282A6AED9A3D}"/>
            </a:ext>
          </a:extLst>
        </xdr:cNvPr>
        <xdr:cNvSpPr txBox="1"/>
      </xdr:nvSpPr>
      <xdr:spPr>
        <a:xfrm>
          <a:off x="18421427" y="186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C9B96F8C-5D75-49DC-9579-4685F2994FD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1193E4D4-0581-49E4-B01E-2431C2D5F5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141853E7-4D4A-4895-A1AB-22FF68F1B9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公民館については、類似団体平均を上回っている。これは、粟国村中央公民館が耐用年数を経過しつつあるためである。こちらについては、建て替えや撤去について、公共施設等総合管理計画に基づき対処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1E5395-4E97-4D73-943C-11B60001BC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632E85-18A8-49D4-82A9-00362F6683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359819-8AB2-4AEC-9B8C-E2432A0D5E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9252DE-738C-4C9F-9D51-8EF0973625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F5CF1D-88D2-4B58-B6D1-E04FC52B5E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AD8A37-9BCC-43B9-BB85-78ACDE5A06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7C32E4-80CA-4FED-B7B5-1F68B46EDE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4F52DA-39D0-411D-82D1-62AA1CB031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8C3EAD-7E5E-44A9-BA66-36BE48E2CED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9B090A-53FC-4E12-AE9B-5F57A28A63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661
7.65
2,473,871
2,153,483
290,088
729,198
2,424,554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6506E6-9403-4BF5-827D-C56DABCAE6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9D3912-E561-4CE2-8EA9-988BD24C1E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3D91BE-5D2A-4047-AC1E-DADC749A79A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4219A1-8F6B-4164-85A9-1CCA8B950B2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E77EED-0605-4BA0-898C-CB46A6287F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DAEC2D-2C9C-4EC7-80C7-5FF0001D14E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0696B6-AF0B-40AB-8A96-841625F612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4E0CE9-6381-49AE-86FD-1A037EA287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3D648D-D0B6-41F1-9B4A-B8EB2F12DC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6F3C01-542B-4331-91B8-F58759A22D5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0EC562-5B80-4DA7-94B3-8A78559287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D1B214-4896-4FA9-931B-AA34776D48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7E6097-8191-4A94-B30F-EB349418F6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DDEE2E-00B7-4B8F-A63B-A0E3859C99B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8C83B7-86B2-4F2C-B97E-9477C55D23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159BAF-55AC-466E-A2E9-B782923201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B4520A-A262-43A6-9E9E-3D9A0D80E4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C01C69-B7CC-4E02-8004-F2837D7255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CEEABD-0584-4BF1-830E-3356995313D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457777-8DF1-402F-A8D1-5198C205BC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3AF835-7490-4E77-A00F-4A1C244F6E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BB3B1E-345B-4F12-961F-5D324AE490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427E46-8057-4CBA-AC4E-1CA83C6623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B92073-E38B-4E68-B870-DDDDF8E7AA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5207B7-1B87-401E-A1A7-500B73E0D0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47E26C-D31A-4111-BCDE-C13F47097F7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205C3F4-945B-446E-AA3A-6A6012881D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2C9B5E-3572-47CD-AD8D-DC06E1DA48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D8539D-3448-4D74-9C2B-F144FABFE46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D64C360-66CA-48EF-B9B2-DAE9D966AF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B2EB623-ECD0-4460-ABAE-4BDF11FFB9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185124E-79A8-42E2-84B1-B492F4CE48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A96406D-7B1D-4FB1-A6C5-ACC0D48851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45B9AFC-9BA3-49A2-BC63-BA719AC259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4387523-9702-41BF-9CCD-9C1836E971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B358074-0AEB-443C-B940-01FCBEDDD1A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5836C48-3044-47C4-B147-21B63D2BDAE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C987F6A-31F8-44A6-B940-7636F0139A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C0A1C3B-D55F-4C46-858F-8E75F662E8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0C32BAB-2F9A-4A4B-B813-AF0D5A7B0F3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A773336-CFBE-4D9A-8E84-8E40713228B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F26F89C-D076-48F5-8C68-AAAA662EFC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46D39AE-1599-44B1-A99D-95F6B82FC75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4287A03-69D7-4CD0-B605-41A11CAEFA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53A7F2F-902B-4D7F-9F0C-5053A2674CFF}"/>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8C3674C-698B-4D28-BF84-90B0C85A4D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ECB506CF-B4D2-4E73-A7B5-A53FFD0787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CB80299E-8881-43BD-9B3D-E915922B1E7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3168C025-43FF-40A8-9A8D-88EB84D0C9F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776AD719-3771-4A37-8762-FB60F6D8C0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7B8719F0-9020-45A4-A5D1-9A28A2A937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FEAEAED-A9F5-4858-B286-9A2A436E82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8FF9E1C0-1DB9-4F2B-B766-7A670A3E33FF}"/>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ECAEDD9F-CF13-4421-A54A-9A21BDABAC6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8325A44D-4690-4F3D-B5C2-E91B8B4CE0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AAFEF950-8047-4A71-8E3D-A158C71BBAD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844A5A48-1B39-451C-9C30-F4E4B19CA5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963476AA-6C26-45FF-BD50-027C7273A1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75E09252-F498-42A4-A6B0-0006B7F675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A11DFC1A-F895-4193-A1F8-556F4710C0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FD98464E-7B0F-42FC-A855-1C7F8FC4AB4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CAED31FA-4277-4670-AF7A-0BBDC0212B6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82B756D5-AD69-460E-96E1-8B84B6C857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1A7E4903-9DDD-4C4F-BCAE-696E53C585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82F5DC34-9B28-4052-962F-B8BCCE7020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F6BF5808-1AF4-4A4A-ACEE-0A7C36406E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A233328B-EA1E-4920-A598-EC8DB852FF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8461789F-D695-4992-9317-70D53E24967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DFF81D2B-A5D9-4A7B-B597-39625147ABA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59E576BA-9FF3-4959-B2FC-3E7CB3735D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31F0616A-3F05-4FA6-8666-9F33B0B794F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54582CB8-BF2C-496D-886F-75F7C2162B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B3A0231E-10E7-4667-A17D-947F911A24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E72E0421-BC95-45CB-AD11-853E71B47E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739132FA-BAE2-444B-A005-4C9A54F8C1B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396F566E-C3B4-4B73-8742-9FA1F08C95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520EE8E0-4AEE-495B-8221-BEA9F0DAA31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89" name="テキスト ボックス 88">
          <a:extLst>
            <a:ext uri="{FF2B5EF4-FFF2-40B4-BE49-F238E27FC236}">
              <a16:creationId xmlns:a16="http://schemas.microsoft.com/office/drawing/2014/main" id="{6AF69097-9838-4B32-B990-20BDD02293C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90" name="直線コネクタ 89">
          <a:extLst>
            <a:ext uri="{FF2B5EF4-FFF2-40B4-BE49-F238E27FC236}">
              <a16:creationId xmlns:a16="http://schemas.microsoft.com/office/drawing/2014/main" id="{2F4D04A3-0F61-4B18-8832-EF6BCF38791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91" name="テキスト ボックス 90">
          <a:extLst>
            <a:ext uri="{FF2B5EF4-FFF2-40B4-BE49-F238E27FC236}">
              <a16:creationId xmlns:a16="http://schemas.microsoft.com/office/drawing/2014/main" id="{76AD82E7-7139-4DAB-A3A1-97446045BA0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92" name="直線コネクタ 91">
          <a:extLst>
            <a:ext uri="{FF2B5EF4-FFF2-40B4-BE49-F238E27FC236}">
              <a16:creationId xmlns:a16="http://schemas.microsoft.com/office/drawing/2014/main" id="{DDD9C71A-83A1-4A5A-8297-9F9DD0E0EF4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93" name="テキスト ボックス 92">
          <a:extLst>
            <a:ext uri="{FF2B5EF4-FFF2-40B4-BE49-F238E27FC236}">
              <a16:creationId xmlns:a16="http://schemas.microsoft.com/office/drawing/2014/main" id="{717D0D29-34FC-401C-9B99-3B669BEB22B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94" name="直線コネクタ 93">
          <a:extLst>
            <a:ext uri="{FF2B5EF4-FFF2-40B4-BE49-F238E27FC236}">
              <a16:creationId xmlns:a16="http://schemas.microsoft.com/office/drawing/2014/main" id="{266200A9-CF33-44CE-8767-719D4AB8564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95" name="テキスト ボックス 94">
          <a:extLst>
            <a:ext uri="{FF2B5EF4-FFF2-40B4-BE49-F238E27FC236}">
              <a16:creationId xmlns:a16="http://schemas.microsoft.com/office/drawing/2014/main" id="{C043D594-C833-420C-8576-2F6D1642FCA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96" name="直線コネクタ 95">
          <a:extLst>
            <a:ext uri="{FF2B5EF4-FFF2-40B4-BE49-F238E27FC236}">
              <a16:creationId xmlns:a16="http://schemas.microsoft.com/office/drawing/2014/main" id="{3503A504-2D43-442C-A552-BF7AC3D0A48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97" name="テキスト ボックス 96">
          <a:extLst>
            <a:ext uri="{FF2B5EF4-FFF2-40B4-BE49-F238E27FC236}">
              <a16:creationId xmlns:a16="http://schemas.microsoft.com/office/drawing/2014/main" id="{E493446E-55D1-41B8-B556-8480343001C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98" name="直線コネクタ 97">
          <a:extLst>
            <a:ext uri="{FF2B5EF4-FFF2-40B4-BE49-F238E27FC236}">
              <a16:creationId xmlns:a16="http://schemas.microsoft.com/office/drawing/2014/main" id="{CD4ED720-C692-4B50-8A26-B07B68B5EF0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99" name="テキスト ボックス 98">
          <a:extLst>
            <a:ext uri="{FF2B5EF4-FFF2-40B4-BE49-F238E27FC236}">
              <a16:creationId xmlns:a16="http://schemas.microsoft.com/office/drawing/2014/main" id="{B20061B0-E91B-47F1-84B8-90AA3E69D34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00" name="直線コネクタ 99">
          <a:extLst>
            <a:ext uri="{FF2B5EF4-FFF2-40B4-BE49-F238E27FC236}">
              <a16:creationId xmlns:a16="http://schemas.microsoft.com/office/drawing/2014/main" id="{DDEAE34D-7633-41B4-A9C7-CC93B320E8B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01" name="テキスト ボックス 100">
          <a:extLst>
            <a:ext uri="{FF2B5EF4-FFF2-40B4-BE49-F238E27FC236}">
              <a16:creationId xmlns:a16="http://schemas.microsoft.com/office/drawing/2014/main" id="{21702B74-7C1C-4307-A365-07D9DB8D2EC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02" name="直線コネクタ 101">
          <a:extLst>
            <a:ext uri="{FF2B5EF4-FFF2-40B4-BE49-F238E27FC236}">
              <a16:creationId xmlns:a16="http://schemas.microsoft.com/office/drawing/2014/main" id="{A3FEAD7B-A330-452E-B681-649F39E994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03" name="テキスト ボックス 102">
          <a:extLst>
            <a:ext uri="{FF2B5EF4-FFF2-40B4-BE49-F238E27FC236}">
              <a16:creationId xmlns:a16="http://schemas.microsoft.com/office/drawing/2014/main" id="{593B11AE-FC18-4483-9FEA-12031E4BC91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04" name="【市民会館】&#10;有形固定資産減価償却率グラフ枠">
          <a:extLst>
            <a:ext uri="{FF2B5EF4-FFF2-40B4-BE49-F238E27FC236}">
              <a16:creationId xmlns:a16="http://schemas.microsoft.com/office/drawing/2014/main" id="{EB71B223-2244-4BF2-A48F-3C75A3F3963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105" name="直線コネクタ 104">
          <a:extLst>
            <a:ext uri="{FF2B5EF4-FFF2-40B4-BE49-F238E27FC236}">
              <a16:creationId xmlns:a16="http://schemas.microsoft.com/office/drawing/2014/main" id="{58C91FCA-588A-4D97-981A-5EFDBF584F64}"/>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106" name="【市民会館】&#10;有形固定資産減価償却率最小値テキスト">
          <a:extLst>
            <a:ext uri="{FF2B5EF4-FFF2-40B4-BE49-F238E27FC236}">
              <a16:creationId xmlns:a16="http://schemas.microsoft.com/office/drawing/2014/main" id="{8794BE0E-5C19-4B7A-864F-08AF8830F64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107" name="直線コネクタ 106">
          <a:extLst>
            <a:ext uri="{FF2B5EF4-FFF2-40B4-BE49-F238E27FC236}">
              <a16:creationId xmlns:a16="http://schemas.microsoft.com/office/drawing/2014/main" id="{8D2DD31F-1626-466E-9279-7ACD1D1F705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108" name="【市民会館】&#10;有形固定資産減価償却率最大値テキスト">
          <a:extLst>
            <a:ext uri="{FF2B5EF4-FFF2-40B4-BE49-F238E27FC236}">
              <a16:creationId xmlns:a16="http://schemas.microsoft.com/office/drawing/2014/main" id="{6E181CF1-74CE-4E83-9F78-291A21D11F35}"/>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109" name="直線コネクタ 108">
          <a:extLst>
            <a:ext uri="{FF2B5EF4-FFF2-40B4-BE49-F238E27FC236}">
              <a16:creationId xmlns:a16="http://schemas.microsoft.com/office/drawing/2014/main" id="{7035EBD3-50EB-4D79-A7B1-CCCD6AE49540}"/>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110" name="【市民会館】&#10;有形固定資産減価償却率平均値テキスト">
          <a:extLst>
            <a:ext uri="{FF2B5EF4-FFF2-40B4-BE49-F238E27FC236}">
              <a16:creationId xmlns:a16="http://schemas.microsoft.com/office/drawing/2014/main" id="{29D0329F-62E7-4113-911A-C4CFE0BB7427}"/>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111" name="フローチャート: 判断 110">
          <a:extLst>
            <a:ext uri="{FF2B5EF4-FFF2-40B4-BE49-F238E27FC236}">
              <a16:creationId xmlns:a16="http://schemas.microsoft.com/office/drawing/2014/main" id="{4614922C-C6A2-47CC-8AD2-211568599FEF}"/>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112" name="フローチャート: 判断 111">
          <a:extLst>
            <a:ext uri="{FF2B5EF4-FFF2-40B4-BE49-F238E27FC236}">
              <a16:creationId xmlns:a16="http://schemas.microsoft.com/office/drawing/2014/main" id="{D0ADA0FB-EA3E-47FC-A6AD-D53595AC854D}"/>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113" name="フローチャート: 判断 112">
          <a:extLst>
            <a:ext uri="{FF2B5EF4-FFF2-40B4-BE49-F238E27FC236}">
              <a16:creationId xmlns:a16="http://schemas.microsoft.com/office/drawing/2014/main" id="{A9029183-C34C-4C38-BF2F-B895941570E6}"/>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114" name="フローチャート: 判断 113">
          <a:extLst>
            <a:ext uri="{FF2B5EF4-FFF2-40B4-BE49-F238E27FC236}">
              <a16:creationId xmlns:a16="http://schemas.microsoft.com/office/drawing/2014/main" id="{4B2BA48D-E849-4E75-8D9F-FCBD5A25B220}"/>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115" name="フローチャート: 判断 114">
          <a:extLst>
            <a:ext uri="{FF2B5EF4-FFF2-40B4-BE49-F238E27FC236}">
              <a16:creationId xmlns:a16="http://schemas.microsoft.com/office/drawing/2014/main" id="{7CAA8003-CB96-4414-BA75-AF5A73A47E8E}"/>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16" name="テキスト ボックス 115">
          <a:extLst>
            <a:ext uri="{FF2B5EF4-FFF2-40B4-BE49-F238E27FC236}">
              <a16:creationId xmlns:a16="http://schemas.microsoft.com/office/drawing/2014/main" id="{A4C1FC2E-DB98-415E-ADD6-B27A685D05C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17" name="テキスト ボックス 116">
          <a:extLst>
            <a:ext uri="{FF2B5EF4-FFF2-40B4-BE49-F238E27FC236}">
              <a16:creationId xmlns:a16="http://schemas.microsoft.com/office/drawing/2014/main" id="{CD43869C-8BC7-41CA-9F80-268426DCEC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18" name="テキスト ボックス 117">
          <a:extLst>
            <a:ext uri="{FF2B5EF4-FFF2-40B4-BE49-F238E27FC236}">
              <a16:creationId xmlns:a16="http://schemas.microsoft.com/office/drawing/2014/main" id="{B09FD834-52AE-4FC3-84C3-BE79729FDBA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19" name="テキスト ボックス 118">
          <a:extLst>
            <a:ext uri="{FF2B5EF4-FFF2-40B4-BE49-F238E27FC236}">
              <a16:creationId xmlns:a16="http://schemas.microsoft.com/office/drawing/2014/main" id="{9674DB83-42A5-4816-87B3-3643F95A107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20" name="テキスト ボックス 119">
          <a:extLst>
            <a:ext uri="{FF2B5EF4-FFF2-40B4-BE49-F238E27FC236}">
              <a16:creationId xmlns:a16="http://schemas.microsoft.com/office/drawing/2014/main" id="{B24CD34B-097E-4594-ADB7-E6A705864FF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121" name="楕円 120">
          <a:extLst>
            <a:ext uri="{FF2B5EF4-FFF2-40B4-BE49-F238E27FC236}">
              <a16:creationId xmlns:a16="http://schemas.microsoft.com/office/drawing/2014/main" id="{A09FA83E-8156-4117-9A56-E3DD55F77996}"/>
            </a:ext>
          </a:extLst>
        </xdr:cNvPr>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44450</xdr:rowOff>
    </xdr:from>
    <xdr:to>
      <xdr:col>15</xdr:col>
      <xdr:colOff>101600</xdr:colOff>
      <xdr:row>105</xdr:row>
      <xdr:rowOff>146050</xdr:rowOff>
    </xdr:to>
    <xdr:sp macro="" textlink="">
      <xdr:nvSpPr>
        <xdr:cNvPr id="122" name="楕円 121">
          <a:extLst>
            <a:ext uri="{FF2B5EF4-FFF2-40B4-BE49-F238E27FC236}">
              <a16:creationId xmlns:a16="http://schemas.microsoft.com/office/drawing/2014/main" id="{F5CE4AB7-D134-42CE-8345-D10960A39A46}"/>
            </a:ext>
          </a:extLst>
        </xdr:cNvPr>
        <xdr:cNvSpPr/>
      </xdr:nvSpPr>
      <xdr:spPr>
        <a:xfrm>
          <a:off x="2857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95250</xdr:rowOff>
    </xdr:from>
    <xdr:to>
      <xdr:col>19</xdr:col>
      <xdr:colOff>177800</xdr:colOff>
      <xdr:row>105</xdr:row>
      <xdr:rowOff>133350</xdr:rowOff>
    </xdr:to>
    <xdr:cxnSp macro="">
      <xdr:nvCxnSpPr>
        <xdr:cNvPr id="123" name="直線コネクタ 122">
          <a:extLst>
            <a:ext uri="{FF2B5EF4-FFF2-40B4-BE49-F238E27FC236}">
              <a16:creationId xmlns:a16="http://schemas.microsoft.com/office/drawing/2014/main" id="{843EE7E5-8DA6-4205-ABA1-FDCF1DC5DE78}"/>
            </a:ext>
          </a:extLst>
        </xdr:cNvPr>
        <xdr:cNvCxnSpPr/>
      </xdr:nvCxnSpPr>
      <xdr:spPr>
        <a:xfrm>
          <a:off x="2908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xdr:rowOff>
    </xdr:from>
    <xdr:to>
      <xdr:col>10</xdr:col>
      <xdr:colOff>165100</xdr:colOff>
      <xdr:row>105</xdr:row>
      <xdr:rowOff>107950</xdr:rowOff>
    </xdr:to>
    <xdr:sp macro="" textlink="">
      <xdr:nvSpPr>
        <xdr:cNvPr id="124" name="楕円 123">
          <a:extLst>
            <a:ext uri="{FF2B5EF4-FFF2-40B4-BE49-F238E27FC236}">
              <a16:creationId xmlns:a16="http://schemas.microsoft.com/office/drawing/2014/main" id="{E240857E-A5BD-42AB-BFC0-FD9B1959A3C4}"/>
            </a:ext>
          </a:extLst>
        </xdr:cNvPr>
        <xdr:cNvSpPr/>
      </xdr:nvSpPr>
      <xdr:spPr>
        <a:xfrm>
          <a:off x="196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57150</xdr:rowOff>
    </xdr:from>
    <xdr:to>
      <xdr:col>15</xdr:col>
      <xdr:colOff>50800</xdr:colOff>
      <xdr:row>105</xdr:row>
      <xdr:rowOff>95250</xdr:rowOff>
    </xdr:to>
    <xdr:cxnSp macro="">
      <xdr:nvCxnSpPr>
        <xdr:cNvPr id="125" name="直線コネクタ 124">
          <a:extLst>
            <a:ext uri="{FF2B5EF4-FFF2-40B4-BE49-F238E27FC236}">
              <a16:creationId xmlns:a16="http://schemas.microsoft.com/office/drawing/2014/main" id="{FE2FD048-9092-437E-B25B-57AB862243AC}"/>
            </a:ext>
          </a:extLst>
        </xdr:cNvPr>
        <xdr:cNvCxnSpPr/>
      </xdr:nvCxnSpPr>
      <xdr:spPr>
        <a:xfrm>
          <a:off x="2019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126" name="楕円 125">
          <a:extLst>
            <a:ext uri="{FF2B5EF4-FFF2-40B4-BE49-F238E27FC236}">
              <a16:creationId xmlns:a16="http://schemas.microsoft.com/office/drawing/2014/main" id="{1E516BC2-1893-416A-9179-281F4A635F5B}"/>
            </a:ext>
          </a:extLst>
        </xdr:cNvPr>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19050</xdr:rowOff>
    </xdr:from>
    <xdr:to>
      <xdr:col>10</xdr:col>
      <xdr:colOff>114300</xdr:colOff>
      <xdr:row>105</xdr:row>
      <xdr:rowOff>57150</xdr:rowOff>
    </xdr:to>
    <xdr:cxnSp macro="">
      <xdr:nvCxnSpPr>
        <xdr:cNvPr id="127" name="直線コネクタ 126">
          <a:extLst>
            <a:ext uri="{FF2B5EF4-FFF2-40B4-BE49-F238E27FC236}">
              <a16:creationId xmlns:a16="http://schemas.microsoft.com/office/drawing/2014/main" id="{72325C68-000D-4D3C-B821-7C29970426B6}"/>
            </a:ext>
          </a:extLst>
        </xdr:cNvPr>
        <xdr:cNvCxnSpPr/>
      </xdr:nvCxnSpPr>
      <xdr:spPr>
        <a:xfrm>
          <a:off x="1130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128" name="n_1aveValue【市民会館】&#10;有形固定資産減価償却率">
          <a:extLst>
            <a:ext uri="{FF2B5EF4-FFF2-40B4-BE49-F238E27FC236}">
              <a16:creationId xmlns:a16="http://schemas.microsoft.com/office/drawing/2014/main" id="{46CDDFB8-89EC-4251-8171-0E19DDE22FDE}"/>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129" name="n_2aveValue【市民会館】&#10;有形固定資産減価償却率">
          <a:extLst>
            <a:ext uri="{FF2B5EF4-FFF2-40B4-BE49-F238E27FC236}">
              <a16:creationId xmlns:a16="http://schemas.microsoft.com/office/drawing/2014/main" id="{1D6FD1B3-1992-4347-869A-7B776E171FF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130" name="n_3aveValue【市民会館】&#10;有形固定資産減価償却率">
          <a:extLst>
            <a:ext uri="{FF2B5EF4-FFF2-40B4-BE49-F238E27FC236}">
              <a16:creationId xmlns:a16="http://schemas.microsoft.com/office/drawing/2014/main" id="{3622D74E-3D9F-47B0-BEE4-DD8FB4411E06}"/>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131" name="n_4aveValue【市民会館】&#10;有形固定資産減価償却率">
          <a:extLst>
            <a:ext uri="{FF2B5EF4-FFF2-40B4-BE49-F238E27FC236}">
              <a16:creationId xmlns:a16="http://schemas.microsoft.com/office/drawing/2014/main" id="{3B5D204C-04F6-484F-AF70-2A818C200319}"/>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3827</xdr:rowOff>
    </xdr:from>
    <xdr:ext cx="405111" cy="259045"/>
    <xdr:sp macro="" textlink="">
      <xdr:nvSpPr>
        <xdr:cNvPr id="132" name="n_1mainValue【市民会館】&#10;有形固定資産減価償却率">
          <a:extLst>
            <a:ext uri="{FF2B5EF4-FFF2-40B4-BE49-F238E27FC236}">
              <a16:creationId xmlns:a16="http://schemas.microsoft.com/office/drawing/2014/main" id="{40682121-D7ED-41EF-BC0B-714B7E24E71A}"/>
            </a:ext>
          </a:extLst>
        </xdr:cNvPr>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137177</xdr:rowOff>
    </xdr:from>
    <xdr:ext cx="405111" cy="259045"/>
    <xdr:sp macro="" textlink="">
      <xdr:nvSpPr>
        <xdr:cNvPr id="133" name="n_2mainValue【市民会館】&#10;有形固定資産減価償却率">
          <a:extLst>
            <a:ext uri="{FF2B5EF4-FFF2-40B4-BE49-F238E27FC236}">
              <a16:creationId xmlns:a16="http://schemas.microsoft.com/office/drawing/2014/main" id="{70000E29-5E5C-4AA6-B708-27DE84F68262}"/>
            </a:ext>
          </a:extLst>
        </xdr:cNvPr>
        <xdr:cNvSpPr txBox="1"/>
      </xdr:nvSpPr>
      <xdr:spPr>
        <a:xfrm>
          <a:off x="2705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99077</xdr:rowOff>
    </xdr:from>
    <xdr:ext cx="405111" cy="259045"/>
    <xdr:sp macro="" textlink="">
      <xdr:nvSpPr>
        <xdr:cNvPr id="134" name="n_3mainValue【市民会館】&#10;有形固定資産減価償却率">
          <a:extLst>
            <a:ext uri="{FF2B5EF4-FFF2-40B4-BE49-F238E27FC236}">
              <a16:creationId xmlns:a16="http://schemas.microsoft.com/office/drawing/2014/main" id="{4FA891BF-9ABB-477A-A6DC-7625CD4C8426}"/>
            </a:ext>
          </a:extLst>
        </xdr:cNvPr>
        <xdr:cNvSpPr txBox="1"/>
      </xdr:nvSpPr>
      <xdr:spPr>
        <a:xfrm>
          <a:off x="1816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60977</xdr:rowOff>
    </xdr:from>
    <xdr:ext cx="405111" cy="259045"/>
    <xdr:sp macro="" textlink="">
      <xdr:nvSpPr>
        <xdr:cNvPr id="135" name="n_4mainValue【市民会館】&#10;有形固定資産減価償却率">
          <a:extLst>
            <a:ext uri="{FF2B5EF4-FFF2-40B4-BE49-F238E27FC236}">
              <a16:creationId xmlns:a16="http://schemas.microsoft.com/office/drawing/2014/main" id="{1596C72D-1496-43DF-9A31-9BD3B85C4793}"/>
            </a:ext>
          </a:extLst>
        </xdr:cNvPr>
        <xdr:cNvSpPr txBox="1"/>
      </xdr:nvSpPr>
      <xdr:spPr>
        <a:xfrm>
          <a:off x="927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36" name="正方形/長方形 135">
          <a:extLst>
            <a:ext uri="{FF2B5EF4-FFF2-40B4-BE49-F238E27FC236}">
              <a16:creationId xmlns:a16="http://schemas.microsoft.com/office/drawing/2014/main" id="{6C3E79D6-02E7-4463-AAEC-EF7215ECBB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37" name="正方形/長方形 136">
          <a:extLst>
            <a:ext uri="{FF2B5EF4-FFF2-40B4-BE49-F238E27FC236}">
              <a16:creationId xmlns:a16="http://schemas.microsoft.com/office/drawing/2014/main" id="{251AAF1A-C595-46F4-AD87-FBF156E7BD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38" name="正方形/長方形 137">
          <a:extLst>
            <a:ext uri="{FF2B5EF4-FFF2-40B4-BE49-F238E27FC236}">
              <a16:creationId xmlns:a16="http://schemas.microsoft.com/office/drawing/2014/main" id="{731F5F5A-415B-4EA2-8149-53FB2815BF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39" name="正方形/長方形 138">
          <a:extLst>
            <a:ext uri="{FF2B5EF4-FFF2-40B4-BE49-F238E27FC236}">
              <a16:creationId xmlns:a16="http://schemas.microsoft.com/office/drawing/2014/main" id="{A2F0204B-7F98-478F-8A05-D31EA9171B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40" name="正方形/長方形 139">
          <a:extLst>
            <a:ext uri="{FF2B5EF4-FFF2-40B4-BE49-F238E27FC236}">
              <a16:creationId xmlns:a16="http://schemas.microsoft.com/office/drawing/2014/main" id="{7D6B6494-FA0F-4602-98C0-DD9F992D1F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41" name="正方形/長方形 140">
          <a:extLst>
            <a:ext uri="{FF2B5EF4-FFF2-40B4-BE49-F238E27FC236}">
              <a16:creationId xmlns:a16="http://schemas.microsoft.com/office/drawing/2014/main" id="{B0960BF0-C991-4749-B39B-4C524CFDBC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42" name="正方形/長方形 141">
          <a:extLst>
            <a:ext uri="{FF2B5EF4-FFF2-40B4-BE49-F238E27FC236}">
              <a16:creationId xmlns:a16="http://schemas.microsoft.com/office/drawing/2014/main" id="{B6D73E30-C040-45F5-B9A6-27C35535A09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43" name="正方形/長方形 142">
          <a:extLst>
            <a:ext uri="{FF2B5EF4-FFF2-40B4-BE49-F238E27FC236}">
              <a16:creationId xmlns:a16="http://schemas.microsoft.com/office/drawing/2014/main" id="{E838E49C-2B3D-4FB8-9E60-FE28919DAE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44" name="テキスト ボックス 143">
          <a:extLst>
            <a:ext uri="{FF2B5EF4-FFF2-40B4-BE49-F238E27FC236}">
              <a16:creationId xmlns:a16="http://schemas.microsoft.com/office/drawing/2014/main" id="{F462C2DF-3C30-4233-BBDE-86374B8A01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45" name="直線コネクタ 144">
          <a:extLst>
            <a:ext uri="{FF2B5EF4-FFF2-40B4-BE49-F238E27FC236}">
              <a16:creationId xmlns:a16="http://schemas.microsoft.com/office/drawing/2014/main" id="{D84B3DFF-ED0E-44C1-9457-A83F0FBBD3E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46" name="直線コネクタ 145">
          <a:extLst>
            <a:ext uri="{FF2B5EF4-FFF2-40B4-BE49-F238E27FC236}">
              <a16:creationId xmlns:a16="http://schemas.microsoft.com/office/drawing/2014/main" id="{D0F33078-7B09-40DC-B41B-5DCB075F1D8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47" name="テキスト ボックス 146">
          <a:extLst>
            <a:ext uri="{FF2B5EF4-FFF2-40B4-BE49-F238E27FC236}">
              <a16:creationId xmlns:a16="http://schemas.microsoft.com/office/drawing/2014/main" id="{849211F5-01C8-4041-916D-47733BA439A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48" name="直線コネクタ 147">
          <a:extLst>
            <a:ext uri="{FF2B5EF4-FFF2-40B4-BE49-F238E27FC236}">
              <a16:creationId xmlns:a16="http://schemas.microsoft.com/office/drawing/2014/main" id="{DEDAB66D-739B-4127-9B45-BAA49567E63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149" name="テキスト ボックス 148">
          <a:extLst>
            <a:ext uri="{FF2B5EF4-FFF2-40B4-BE49-F238E27FC236}">
              <a16:creationId xmlns:a16="http://schemas.microsoft.com/office/drawing/2014/main" id="{4E5E6F1A-3C53-47B9-9A1D-83DE43B910B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150" name="直線コネクタ 149">
          <a:extLst>
            <a:ext uri="{FF2B5EF4-FFF2-40B4-BE49-F238E27FC236}">
              <a16:creationId xmlns:a16="http://schemas.microsoft.com/office/drawing/2014/main" id="{904864B1-E6A9-4021-B9F8-022D68CC1FF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151" name="テキスト ボックス 150">
          <a:extLst>
            <a:ext uri="{FF2B5EF4-FFF2-40B4-BE49-F238E27FC236}">
              <a16:creationId xmlns:a16="http://schemas.microsoft.com/office/drawing/2014/main" id="{CEF70AEC-02BF-4180-A8AE-C5508C6B4B1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152" name="直線コネクタ 151">
          <a:extLst>
            <a:ext uri="{FF2B5EF4-FFF2-40B4-BE49-F238E27FC236}">
              <a16:creationId xmlns:a16="http://schemas.microsoft.com/office/drawing/2014/main" id="{C245F9FE-AACB-4D46-97CB-C4069602540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153" name="テキスト ボックス 152">
          <a:extLst>
            <a:ext uri="{FF2B5EF4-FFF2-40B4-BE49-F238E27FC236}">
              <a16:creationId xmlns:a16="http://schemas.microsoft.com/office/drawing/2014/main" id="{461792F2-9C24-445E-BF96-66F581824E4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154" name="直線コネクタ 153">
          <a:extLst>
            <a:ext uri="{FF2B5EF4-FFF2-40B4-BE49-F238E27FC236}">
              <a16:creationId xmlns:a16="http://schemas.microsoft.com/office/drawing/2014/main" id="{B6CF7859-60A3-4F82-859A-C2E916C843D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155" name="テキスト ボックス 154">
          <a:extLst>
            <a:ext uri="{FF2B5EF4-FFF2-40B4-BE49-F238E27FC236}">
              <a16:creationId xmlns:a16="http://schemas.microsoft.com/office/drawing/2014/main" id="{4DA8A86D-0110-4188-A2AB-212A60994D9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56" name="直線コネクタ 155">
          <a:extLst>
            <a:ext uri="{FF2B5EF4-FFF2-40B4-BE49-F238E27FC236}">
              <a16:creationId xmlns:a16="http://schemas.microsoft.com/office/drawing/2014/main" id="{015B2661-A520-45A6-B19C-065C1FB4BE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57" name="テキスト ボックス 156">
          <a:extLst>
            <a:ext uri="{FF2B5EF4-FFF2-40B4-BE49-F238E27FC236}">
              <a16:creationId xmlns:a16="http://schemas.microsoft.com/office/drawing/2014/main" id="{C7AC505C-D790-4178-8AC5-1850BFE7C3A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58" name="【市民会館】&#10;一人当たり面積グラフ枠">
          <a:extLst>
            <a:ext uri="{FF2B5EF4-FFF2-40B4-BE49-F238E27FC236}">
              <a16:creationId xmlns:a16="http://schemas.microsoft.com/office/drawing/2014/main" id="{9954C9B8-9720-405E-BC49-BF74220C57E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159" name="直線コネクタ 158">
          <a:extLst>
            <a:ext uri="{FF2B5EF4-FFF2-40B4-BE49-F238E27FC236}">
              <a16:creationId xmlns:a16="http://schemas.microsoft.com/office/drawing/2014/main" id="{F9E68B03-8FE4-41CD-877F-502BF9AA08A1}"/>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160" name="【市民会館】&#10;一人当たり面積最小値テキスト">
          <a:extLst>
            <a:ext uri="{FF2B5EF4-FFF2-40B4-BE49-F238E27FC236}">
              <a16:creationId xmlns:a16="http://schemas.microsoft.com/office/drawing/2014/main" id="{8BA22B87-5C07-4276-BEED-6C4F8475D4FB}"/>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161" name="直線コネクタ 160">
          <a:extLst>
            <a:ext uri="{FF2B5EF4-FFF2-40B4-BE49-F238E27FC236}">
              <a16:creationId xmlns:a16="http://schemas.microsoft.com/office/drawing/2014/main" id="{E085FECD-06A4-4144-9B58-8E30820E394A}"/>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162" name="【市民会館】&#10;一人当たり面積最大値テキスト">
          <a:extLst>
            <a:ext uri="{FF2B5EF4-FFF2-40B4-BE49-F238E27FC236}">
              <a16:creationId xmlns:a16="http://schemas.microsoft.com/office/drawing/2014/main" id="{A087E197-21F1-4DC4-B307-C4E64287F0DD}"/>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163" name="直線コネクタ 162">
          <a:extLst>
            <a:ext uri="{FF2B5EF4-FFF2-40B4-BE49-F238E27FC236}">
              <a16:creationId xmlns:a16="http://schemas.microsoft.com/office/drawing/2014/main" id="{4F8D40F0-75CB-45F1-A502-F0E40A7CF10A}"/>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164" name="【市民会館】&#10;一人当たり面積平均値テキスト">
          <a:extLst>
            <a:ext uri="{FF2B5EF4-FFF2-40B4-BE49-F238E27FC236}">
              <a16:creationId xmlns:a16="http://schemas.microsoft.com/office/drawing/2014/main" id="{9EB33FA5-3C14-403B-B967-F8120A1F3EF0}"/>
            </a:ext>
          </a:extLst>
        </xdr:cNvPr>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165" name="フローチャート: 判断 164">
          <a:extLst>
            <a:ext uri="{FF2B5EF4-FFF2-40B4-BE49-F238E27FC236}">
              <a16:creationId xmlns:a16="http://schemas.microsoft.com/office/drawing/2014/main" id="{85558E60-66F0-4A7C-AF3F-6AA454D0A03F}"/>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166" name="フローチャート: 判断 165">
          <a:extLst>
            <a:ext uri="{FF2B5EF4-FFF2-40B4-BE49-F238E27FC236}">
              <a16:creationId xmlns:a16="http://schemas.microsoft.com/office/drawing/2014/main" id="{F632BFAC-2D53-42CF-9AAE-BBF113DB743C}"/>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167" name="フローチャート: 判断 166">
          <a:extLst>
            <a:ext uri="{FF2B5EF4-FFF2-40B4-BE49-F238E27FC236}">
              <a16:creationId xmlns:a16="http://schemas.microsoft.com/office/drawing/2014/main" id="{D35FEF0C-4F8C-49B3-8A14-59FEC0A4B8C6}"/>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168" name="フローチャート: 判断 167">
          <a:extLst>
            <a:ext uri="{FF2B5EF4-FFF2-40B4-BE49-F238E27FC236}">
              <a16:creationId xmlns:a16="http://schemas.microsoft.com/office/drawing/2014/main" id="{5C89485D-79FF-4502-BA3E-C1FD19E000E1}"/>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169" name="フローチャート: 判断 168">
          <a:extLst>
            <a:ext uri="{FF2B5EF4-FFF2-40B4-BE49-F238E27FC236}">
              <a16:creationId xmlns:a16="http://schemas.microsoft.com/office/drawing/2014/main" id="{2BB570E8-C95B-439C-AC03-DB738001F6F1}"/>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170" name="テキスト ボックス 169">
          <a:extLst>
            <a:ext uri="{FF2B5EF4-FFF2-40B4-BE49-F238E27FC236}">
              <a16:creationId xmlns:a16="http://schemas.microsoft.com/office/drawing/2014/main" id="{C9C0C8BE-BB99-4E59-BFB8-61F2A884335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71" name="テキスト ボックス 170">
          <a:extLst>
            <a:ext uri="{FF2B5EF4-FFF2-40B4-BE49-F238E27FC236}">
              <a16:creationId xmlns:a16="http://schemas.microsoft.com/office/drawing/2014/main" id="{2338DB22-F59C-451E-A77D-926F245E062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72" name="テキスト ボックス 171">
          <a:extLst>
            <a:ext uri="{FF2B5EF4-FFF2-40B4-BE49-F238E27FC236}">
              <a16:creationId xmlns:a16="http://schemas.microsoft.com/office/drawing/2014/main" id="{CA63C8F1-3F3F-493D-9A70-671D761A1ED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73" name="テキスト ボックス 172">
          <a:extLst>
            <a:ext uri="{FF2B5EF4-FFF2-40B4-BE49-F238E27FC236}">
              <a16:creationId xmlns:a16="http://schemas.microsoft.com/office/drawing/2014/main" id="{3F2EBE6F-E32D-44D2-A081-1D6C724D227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74" name="テキスト ボックス 173">
          <a:extLst>
            <a:ext uri="{FF2B5EF4-FFF2-40B4-BE49-F238E27FC236}">
              <a16:creationId xmlns:a16="http://schemas.microsoft.com/office/drawing/2014/main" id="{40271190-A670-40DB-BC4F-075DE1642C0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108838</xdr:rowOff>
    </xdr:from>
    <xdr:to>
      <xdr:col>50</xdr:col>
      <xdr:colOff>165100</xdr:colOff>
      <xdr:row>104</xdr:row>
      <xdr:rowOff>38988</xdr:rowOff>
    </xdr:to>
    <xdr:sp macro="" textlink="">
      <xdr:nvSpPr>
        <xdr:cNvPr id="175" name="楕円 174">
          <a:extLst>
            <a:ext uri="{FF2B5EF4-FFF2-40B4-BE49-F238E27FC236}">
              <a16:creationId xmlns:a16="http://schemas.microsoft.com/office/drawing/2014/main" id="{CCB044E9-C4CF-4D40-ADCE-259996CE38F1}"/>
            </a:ext>
          </a:extLst>
        </xdr:cNvPr>
        <xdr:cNvSpPr/>
      </xdr:nvSpPr>
      <xdr:spPr>
        <a:xfrm>
          <a:off x="9588500" y="177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118745</xdr:rowOff>
    </xdr:from>
    <xdr:to>
      <xdr:col>46</xdr:col>
      <xdr:colOff>38100</xdr:colOff>
      <xdr:row>104</xdr:row>
      <xdr:rowOff>48895</xdr:rowOff>
    </xdr:to>
    <xdr:sp macro="" textlink="">
      <xdr:nvSpPr>
        <xdr:cNvPr id="176" name="楕円 175">
          <a:extLst>
            <a:ext uri="{FF2B5EF4-FFF2-40B4-BE49-F238E27FC236}">
              <a16:creationId xmlns:a16="http://schemas.microsoft.com/office/drawing/2014/main" id="{BD1760C2-2AB3-4581-BFCF-5089971A60C3}"/>
            </a:ext>
          </a:extLst>
        </xdr:cNvPr>
        <xdr:cNvSpPr/>
      </xdr:nvSpPr>
      <xdr:spPr>
        <a:xfrm>
          <a:off x="8699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159638</xdr:rowOff>
    </xdr:from>
    <xdr:to>
      <xdr:col>50</xdr:col>
      <xdr:colOff>114300</xdr:colOff>
      <xdr:row>103</xdr:row>
      <xdr:rowOff>169545</xdr:rowOff>
    </xdr:to>
    <xdr:cxnSp macro="">
      <xdr:nvCxnSpPr>
        <xdr:cNvPr id="177" name="直線コネクタ 176">
          <a:extLst>
            <a:ext uri="{FF2B5EF4-FFF2-40B4-BE49-F238E27FC236}">
              <a16:creationId xmlns:a16="http://schemas.microsoft.com/office/drawing/2014/main" id="{928D8CFE-8FCD-46B3-B149-47FAFE4860D0}"/>
            </a:ext>
          </a:extLst>
        </xdr:cNvPr>
        <xdr:cNvCxnSpPr/>
      </xdr:nvCxnSpPr>
      <xdr:spPr>
        <a:xfrm flipV="1">
          <a:off x="8750300" y="17818988"/>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127508</xdr:rowOff>
    </xdr:from>
    <xdr:to>
      <xdr:col>41</xdr:col>
      <xdr:colOff>101600</xdr:colOff>
      <xdr:row>104</xdr:row>
      <xdr:rowOff>57658</xdr:rowOff>
    </xdr:to>
    <xdr:sp macro="" textlink="">
      <xdr:nvSpPr>
        <xdr:cNvPr id="178" name="楕円 177">
          <a:extLst>
            <a:ext uri="{FF2B5EF4-FFF2-40B4-BE49-F238E27FC236}">
              <a16:creationId xmlns:a16="http://schemas.microsoft.com/office/drawing/2014/main" id="{EBEE8795-0CBA-464F-81B5-229EF3D07EF9}"/>
            </a:ext>
          </a:extLst>
        </xdr:cNvPr>
        <xdr:cNvSpPr/>
      </xdr:nvSpPr>
      <xdr:spPr>
        <a:xfrm>
          <a:off x="7810500" y="177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169545</xdr:rowOff>
    </xdr:from>
    <xdr:to>
      <xdr:col>45</xdr:col>
      <xdr:colOff>177800</xdr:colOff>
      <xdr:row>104</xdr:row>
      <xdr:rowOff>6858</xdr:rowOff>
    </xdr:to>
    <xdr:cxnSp macro="">
      <xdr:nvCxnSpPr>
        <xdr:cNvPr id="179" name="直線コネクタ 178">
          <a:extLst>
            <a:ext uri="{FF2B5EF4-FFF2-40B4-BE49-F238E27FC236}">
              <a16:creationId xmlns:a16="http://schemas.microsoft.com/office/drawing/2014/main" id="{1BCF748A-4E85-495B-8F70-68B87D6A9397}"/>
            </a:ext>
          </a:extLst>
        </xdr:cNvPr>
        <xdr:cNvCxnSpPr/>
      </xdr:nvCxnSpPr>
      <xdr:spPr>
        <a:xfrm flipV="1">
          <a:off x="7861300" y="1782889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133223</xdr:rowOff>
    </xdr:from>
    <xdr:to>
      <xdr:col>36</xdr:col>
      <xdr:colOff>165100</xdr:colOff>
      <xdr:row>104</xdr:row>
      <xdr:rowOff>63373</xdr:rowOff>
    </xdr:to>
    <xdr:sp macro="" textlink="">
      <xdr:nvSpPr>
        <xdr:cNvPr id="180" name="楕円 179">
          <a:extLst>
            <a:ext uri="{FF2B5EF4-FFF2-40B4-BE49-F238E27FC236}">
              <a16:creationId xmlns:a16="http://schemas.microsoft.com/office/drawing/2014/main" id="{71F4EA94-EC44-4615-9431-F0BFCFE3DEDE}"/>
            </a:ext>
          </a:extLst>
        </xdr:cNvPr>
        <xdr:cNvSpPr/>
      </xdr:nvSpPr>
      <xdr:spPr>
        <a:xfrm>
          <a:off x="6921500" y="1779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6858</xdr:rowOff>
    </xdr:from>
    <xdr:to>
      <xdr:col>41</xdr:col>
      <xdr:colOff>50800</xdr:colOff>
      <xdr:row>104</xdr:row>
      <xdr:rowOff>12573</xdr:rowOff>
    </xdr:to>
    <xdr:cxnSp macro="">
      <xdr:nvCxnSpPr>
        <xdr:cNvPr id="181" name="直線コネクタ 180">
          <a:extLst>
            <a:ext uri="{FF2B5EF4-FFF2-40B4-BE49-F238E27FC236}">
              <a16:creationId xmlns:a16="http://schemas.microsoft.com/office/drawing/2014/main" id="{80EEF44B-62AF-4A13-B7D6-13E0B27A94A8}"/>
            </a:ext>
          </a:extLst>
        </xdr:cNvPr>
        <xdr:cNvCxnSpPr/>
      </xdr:nvCxnSpPr>
      <xdr:spPr>
        <a:xfrm flipV="1">
          <a:off x="6972300" y="1783765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182" name="n_1aveValue【市民会館】&#10;一人当たり面積">
          <a:extLst>
            <a:ext uri="{FF2B5EF4-FFF2-40B4-BE49-F238E27FC236}">
              <a16:creationId xmlns:a16="http://schemas.microsoft.com/office/drawing/2014/main" id="{0F51A2BE-CC71-442E-BAC3-75725DB31C47}"/>
            </a:ext>
          </a:extLst>
        </xdr:cNvPr>
        <xdr:cNvSpPr txBox="1"/>
      </xdr:nvSpPr>
      <xdr:spPr>
        <a:xfrm>
          <a:off x="9391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49928</xdr:rowOff>
    </xdr:from>
    <xdr:ext cx="469744" cy="259045"/>
    <xdr:sp macro="" textlink="">
      <xdr:nvSpPr>
        <xdr:cNvPr id="183" name="n_2aveValue【市民会館】&#10;一人当たり面積">
          <a:extLst>
            <a:ext uri="{FF2B5EF4-FFF2-40B4-BE49-F238E27FC236}">
              <a16:creationId xmlns:a16="http://schemas.microsoft.com/office/drawing/2014/main" id="{0CCAE2F1-35F0-4DA9-97EE-B4A02764A331}"/>
            </a:ext>
          </a:extLst>
        </xdr:cNvPr>
        <xdr:cNvSpPr txBox="1"/>
      </xdr:nvSpPr>
      <xdr:spPr>
        <a:xfrm>
          <a:off x="8515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86123</xdr:rowOff>
    </xdr:from>
    <xdr:ext cx="469744" cy="259045"/>
    <xdr:sp macro="" textlink="">
      <xdr:nvSpPr>
        <xdr:cNvPr id="184" name="n_3aveValue【市民会館】&#10;一人当たり面積">
          <a:extLst>
            <a:ext uri="{FF2B5EF4-FFF2-40B4-BE49-F238E27FC236}">
              <a16:creationId xmlns:a16="http://schemas.microsoft.com/office/drawing/2014/main" id="{2E00015F-546D-4B01-904F-18E9982810CF}"/>
            </a:ext>
          </a:extLst>
        </xdr:cNvPr>
        <xdr:cNvSpPr txBox="1"/>
      </xdr:nvSpPr>
      <xdr:spPr>
        <a:xfrm>
          <a:off x="7626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185" name="n_4aveValue【市民会館】&#10;一人当たり面積">
          <a:extLst>
            <a:ext uri="{FF2B5EF4-FFF2-40B4-BE49-F238E27FC236}">
              <a16:creationId xmlns:a16="http://schemas.microsoft.com/office/drawing/2014/main" id="{39E77D40-ADDE-4AFD-B6C4-CAAC12DE9B17}"/>
            </a:ext>
          </a:extLst>
        </xdr:cNvPr>
        <xdr:cNvSpPr txBox="1"/>
      </xdr:nvSpPr>
      <xdr:spPr>
        <a:xfrm>
          <a:off x="6737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55515</xdr:rowOff>
    </xdr:from>
    <xdr:ext cx="469744" cy="259045"/>
    <xdr:sp macro="" textlink="">
      <xdr:nvSpPr>
        <xdr:cNvPr id="186" name="n_1mainValue【市民会館】&#10;一人当たり面積">
          <a:extLst>
            <a:ext uri="{FF2B5EF4-FFF2-40B4-BE49-F238E27FC236}">
              <a16:creationId xmlns:a16="http://schemas.microsoft.com/office/drawing/2014/main" id="{475D0696-F030-485A-8CB3-8A9BBBFBDE47}"/>
            </a:ext>
          </a:extLst>
        </xdr:cNvPr>
        <xdr:cNvSpPr txBox="1"/>
      </xdr:nvSpPr>
      <xdr:spPr>
        <a:xfrm>
          <a:off x="9391727" y="1754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65422</xdr:rowOff>
    </xdr:from>
    <xdr:ext cx="469744" cy="259045"/>
    <xdr:sp macro="" textlink="">
      <xdr:nvSpPr>
        <xdr:cNvPr id="187" name="n_2mainValue【市民会館】&#10;一人当たり面積">
          <a:extLst>
            <a:ext uri="{FF2B5EF4-FFF2-40B4-BE49-F238E27FC236}">
              <a16:creationId xmlns:a16="http://schemas.microsoft.com/office/drawing/2014/main" id="{074CA3C0-9E85-4B3C-B6EF-741493A85788}"/>
            </a:ext>
          </a:extLst>
        </xdr:cNvPr>
        <xdr:cNvSpPr txBox="1"/>
      </xdr:nvSpPr>
      <xdr:spPr>
        <a:xfrm>
          <a:off x="8515427" y="17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74185</xdr:rowOff>
    </xdr:from>
    <xdr:ext cx="469744" cy="259045"/>
    <xdr:sp macro="" textlink="">
      <xdr:nvSpPr>
        <xdr:cNvPr id="188" name="n_3mainValue【市民会館】&#10;一人当たり面積">
          <a:extLst>
            <a:ext uri="{FF2B5EF4-FFF2-40B4-BE49-F238E27FC236}">
              <a16:creationId xmlns:a16="http://schemas.microsoft.com/office/drawing/2014/main" id="{F47D91BA-2214-4597-BE6C-63C7ADB9B27B}"/>
            </a:ext>
          </a:extLst>
        </xdr:cNvPr>
        <xdr:cNvSpPr txBox="1"/>
      </xdr:nvSpPr>
      <xdr:spPr>
        <a:xfrm>
          <a:off x="762642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79900</xdr:rowOff>
    </xdr:from>
    <xdr:ext cx="469744" cy="259045"/>
    <xdr:sp macro="" textlink="">
      <xdr:nvSpPr>
        <xdr:cNvPr id="189" name="n_4mainValue【市民会館】&#10;一人当たり面積">
          <a:extLst>
            <a:ext uri="{FF2B5EF4-FFF2-40B4-BE49-F238E27FC236}">
              <a16:creationId xmlns:a16="http://schemas.microsoft.com/office/drawing/2014/main" id="{DB792DB6-DF82-45B4-B0EC-F58247079B78}"/>
            </a:ext>
          </a:extLst>
        </xdr:cNvPr>
        <xdr:cNvSpPr txBox="1"/>
      </xdr:nvSpPr>
      <xdr:spPr>
        <a:xfrm>
          <a:off x="6737427" y="175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90" name="正方形/長方形 189">
          <a:extLst>
            <a:ext uri="{FF2B5EF4-FFF2-40B4-BE49-F238E27FC236}">
              <a16:creationId xmlns:a16="http://schemas.microsoft.com/office/drawing/2014/main" id="{2F58F8AB-E038-4159-90CB-248B639F56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1" name="正方形/長方形 190">
          <a:extLst>
            <a:ext uri="{FF2B5EF4-FFF2-40B4-BE49-F238E27FC236}">
              <a16:creationId xmlns:a16="http://schemas.microsoft.com/office/drawing/2014/main" id="{12087328-73D1-4CEC-ACFD-FA5D089CEC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2" name="正方形/長方形 191">
          <a:extLst>
            <a:ext uri="{FF2B5EF4-FFF2-40B4-BE49-F238E27FC236}">
              <a16:creationId xmlns:a16="http://schemas.microsoft.com/office/drawing/2014/main" id="{CA9E75F5-B8C1-4F85-91AD-F8EBA26908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3" name="正方形/長方形 192">
          <a:extLst>
            <a:ext uri="{FF2B5EF4-FFF2-40B4-BE49-F238E27FC236}">
              <a16:creationId xmlns:a16="http://schemas.microsoft.com/office/drawing/2014/main" id="{4DAD4A9D-B6CE-4388-8165-322A147FCE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4" name="正方形/長方形 193">
          <a:extLst>
            <a:ext uri="{FF2B5EF4-FFF2-40B4-BE49-F238E27FC236}">
              <a16:creationId xmlns:a16="http://schemas.microsoft.com/office/drawing/2014/main" id="{5791053A-3484-4444-BB59-6D985E655B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5" name="正方形/長方形 194">
          <a:extLst>
            <a:ext uri="{FF2B5EF4-FFF2-40B4-BE49-F238E27FC236}">
              <a16:creationId xmlns:a16="http://schemas.microsoft.com/office/drawing/2014/main" id="{1C19B66A-6258-4183-86A9-97B2D5738D1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6" name="正方形/長方形 195">
          <a:extLst>
            <a:ext uri="{FF2B5EF4-FFF2-40B4-BE49-F238E27FC236}">
              <a16:creationId xmlns:a16="http://schemas.microsoft.com/office/drawing/2014/main" id="{4C2A93A9-1586-4B7C-AFAF-4DCB75FD0A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7" name="正方形/長方形 196">
          <a:extLst>
            <a:ext uri="{FF2B5EF4-FFF2-40B4-BE49-F238E27FC236}">
              <a16:creationId xmlns:a16="http://schemas.microsoft.com/office/drawing/2014/main" id="{5A999104-A92A-4241-A084-FF12ECBD488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8" name="テキスト ボックス 197">
          <a:extLst>
            <a:ext uri="{FF2B5EF4-FFF2-40B4-BE49-F238E27FC236}">
              <a16:creationId xmlns:a16="http://schemas.microsoft.com/office/drawing/2014/main" id="{F51CDE44-805D-4AD4-917F-2FA395142E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9" name="直線コネクタ 198">
          <a:extLst>
            <a:ext uri="{FF2B5EF4-FFF2-40B4-BE49-F238E27FC236}">
              <a16:creationId xmlns:a16="http://schemas.microsoft.com/office/drawing/2014/main" id="{09177CEA-E5CA-40AD-B7EA-ABCB9BB963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0" name="テキスト ボックス 199">
          <a:extLst>
            <a:ext uri="{FF2B5EF4-FFF2-40B4-BE49-F238E27FC236}">
              <a16:creationId xmlns:a16="http://schemas.microsoft.com/office/drawing/2014/main" id="{98919808-BF15-4358-99B9-55B5C0704C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1" name="直線コネクタ 200">
          <a:extLst>
            <a:ext uri="{FF2B5EF4-FFF2-40B4-BE49-F238E27FC236}">
              <a16:creationId xmlns:a16="http://schemas.microsoft.com/office/drawing/2014/main" id="{C5929457-7615-4179-864D-C1EC63CC63A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2" name="テキスト ボックス 201">
          <a:extLst>
            <a:ext uri="{FF2B5EF4-FFF2-40B4-BE49-F238E27FC236}">
              <a16:creationId xmlns:a16="http://schemas.microsoft.com/office/drawing/2014/main" id="{4F778AC7-0BCF-4A76-A967-FBA1725835A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3" name="直線コネクタ 202">
          <a:extLst>
            <a:ext uri="{FF2B5EF4-FFF2-40B4-BE49-F238E27FC236}">
              <a16:creationId xmlns:a16="http://schemas.microsoft.com/office/drawing/2014/main" id="{81FAE882-547E-47E5-92E9-DCFB2349641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4" name="テキスト ボックス 203">
          <a:extLst>
            <a:ext uri="{FF2B5EF4-FFF2-40B4-BE49-F238E27FC236}">
              <a16:creationId xmlns:a16="http://schemas.microsoft.com/office/drawing/2014/main" id="{3E722D2F-3ABB-48C7-9DD8-15B9CA82C0E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5" name="直線コネクタ 204">
          <a:extLst>
            <a:ext uri="{FF2B5EF4-FFF2-40B4-BE49-F238E27FC236}">
              <a16:creationId xmlns:a16="http://schemas.microsoft.com/office/drawing/2014/main" id="{AAA845AF-4F05-49B1-B151-471A67E0C69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6" name="テキスト ボックス 205">
          <a:extLst>
            <a:ext uri="{FF2B5EF4-FFF2-40B4-BE49-F238E27FC236}">
              <a16:creationId xmlns:a16="http://schemas.microsoft.com/office/drawing/2014/main" id="{54623333-2BC8-4B39-9F2D-1A9AFAC884A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7" name="直線コネクタ 206">
          <a:extLst>
            <a:ext uri="{FF2B5EF4-FFF2-40B4-BE49-F238E27FC236}">
              <a16:creationId xmlns:a16="http://schemas.microsoft.com/office/drawing/2014/main" id="{EFF98ED5-F6AF-4E42-9DAB-DDFFAB94552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8" name="テキスト ボックス 207">
          <a:extLst>
            <a:ext uri="{FF2B5EF4-FFF2-40B4-BE49-F238E27FC236}">
              <a16:creationId xmlns:a16="http://schemas.microsoft.com/office/drawing/2014/main" id="{8E246C25-D5A3-4213-8DDD-409A0DBD3F5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9" name="直線コネクタ 208">
          <a:extLst>
            <a:ext uri="{FF2B5EF4-FFF2-40B4-BE49-F238E27FC236}">
              <a16:creationId xmlns:a16="http://schemas.microsoft.com/office/drawing/2014/main" id="{D7D686BD-9D68-49F8-BC8F-071CF42F7C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0" name="テキスト ボックス 209">
          <a:extLst>
            <a:ext uri="{FF2B5EF4-FFF2-40B4-BE49-F238E27FC236}">
              <a16:creationId xmlns:a16="http://schemas.microsoft.com/office/drawing/2014/main" id="{FDA8817A-7BC8-4A47-9F83-43DC12FA833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1" name="直線コネクタ 210">
          <a:extLst>
            <a:ext uri="{FF2B5EF4-FFF2-40B4-BE49-F238E27FC236}">
              <a16:creationId xmlns:a16="http://schemas.microsoft.com/office/drawing/2014/main" id="{5097F6FF-63B3-4BEF-960C-D63FA79B913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2" name="テキスト ボックス 211">
          <a:extLst>
            <a:ext uri="{FF2B5EF4-FFF2-40B4-BE49-F238E27FC236}">
              <a16:creationId xmlns:a16="http://schemas.microsoft.com/office/drawing/2014/main" id="{A56EE75E-F93F-43D9-952D-34EFD5373D4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3" name="直線コネクタ 212">
          <a:extLst>
            <a:ext uri="{FF2B5EF4-FFF2-40B4-BE49-F238E27FC236}">
              <a16:creationId xmlns:a16="http://schemas.microsoft.com/office/drawing/2014/main" id="{92E2CD7B-665F-4182-A285-A39C546C71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4" name="【一般廃棄物処理施設】&#10;有形固定資産減価償却率グラフ枠">
          <a:extLst>
            <a:ext uri="{FF2B5EF4-FFF2-40B4-BE49-F238E27FC236}">
              <a16:creationId xmlns:a16="http://schemas.microsoft.com/office/drawing/2014/main" id="{BD3CAB3F-088F-44EC-B6BF-35711D85B6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215" name="直線コネクタ 214">
          <a:extLst>
            <a:ext uri="{FF2B5EF4-FFF2-40B4-BE49-F238E27FC236}">
              <a16:creationId xmlns:a16="http://schemas.microsoft.com/office/drawing/2014/main" id="{C5ED9080-F5A8-4630-85A0-394C2ADF5677}"/>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6" name="【一般廃棄物処理施設】&#10;有形固定資産減価償却率最小値テキスト">
          <a:extLst>
            <a:ext uri="{FF2B5EF4-FFF2-40B4-BE49-F238E27FC236}">
              <a16:creationId xmlns:a16="http://schemas.microsoft.com/office/drawing/2014/main" id="{B8EECA60-E6DA-487F-8D49-6E31E272004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7" name="直線コネクタ 216">
          <a:extLst>
            <a:ext uri="{FF2B5EF4-FFF2-40B4-BE49-F238E27FC236}">
              <a16:creationId xmlns:a16="http://schemas.microsoft.com/office/drawing/2014/main" id="{144CC6D9-7BB4-4AF4-B6D9-8D3C8AAB7AA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218" name="【一般廃棄物処理施設】&#10;有形固定資産減価償却率最大値テキスト">
          <a:extLst>
            <a:ext uri="{FF2B5EF4-FFF2-40B4-BE49-F238E27FC236}">
              <a16:creationId xmlns:a16="http://schemas.microsoft.com/office/drawing/2014/main" id="{C6B68B84-2869-4B1F-93CD-CE4C7724C829}"/>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219" name="直線コネクタ 218">
          <a:extLst>
            <a:ext uri="{FF2B5EF4-FFF2-40B4-BE49-F238E27FC236}">
              <a16:creationId xmlns:a16="http://schemas.microsoft.com/office/drawing/2014/main" id="{81DA774E-C067-4170-8AD0-BDF9BBC05981}"/>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220" name="【一般廃棄物処理施設】&#10;有形固定資産減価償却率平均値テキスト">
          <a:extLst>
            <a:ext uri="{FF2B5EF4-FFF2-40B4-BE49-F238E27FC236}">
              <a16:creationId xmlns:a16="http://schemas.microsoft.com/office/drawing/2014/main" id="{3B5E60C2-028F-4E35-9790-DE511CFCF312}"/>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221" name="フローチャート: 判断 220">
          <a:extLst>
            <a:ext uri="{FF2B5EF4-FFF2-40B4-BE49-F238E27FC236}">
              <a16:creationId xmlns:a16="http://schemas.microsoft.com/office/drawing/2014/main" id="{F63E49BC-AD89-4B9D-A9FE-4CFE624FACC8}"/>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222" name="フローチャート: 判断 221">
          <a:extLst>
            <a:ext uri="{FF2B5EF4-FFF2-40B4-BE49-F238E27FC236}">
              <a16:creationId xmlns:a16="http://schemas.microsoft.com/office/drawing/2014/main" id="{7D46535A-3C1D-4981-B7CF-8CE502511BB0}"/>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223" name="フローチャート: 判断 222">
          <a:extLst>
            <a:ext uri="{FF2B5EF4-FFF2-40B4-BE49-F238E27FC236}">
              <a16:creationId xmlns:a16="http://schemas.microsoft.com/office/drawing/2014/main" id="{2B8F6AE3-D22D-4444-8F95-600A94C4AFC1}"/>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224" name="フローチャート: 判断 223">
          <a:extLst>
            <a:ext uri="{FF2B5EF4-FFF2-40B4-BE49-F238E27FC236}">
              <a16:creationId xmlns:a16="http://schemas.microsoft.com/office/drawing/2014/main" id="{B971E40D-5315-4B92-92CC-C83285A5F7A3}"/>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225" name="フローチャート: 判断 224">
          <a:extLst>
            <a:ext uri="{FF2B5EF4-FFF2-40B4-BE49-F238E27FC236}">
              <a16:creationId xmlns:a16="http://schemas.microsoft.com/office/drawing/2014/main" id="{9514C4FC-98A2-46C0-B6F6-D4ADF5E241FB}"/>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CD354F33-7DA7-4E8E-BA70-A2FC73A178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EF736483-3CBC-4B4C-9587-0AB24511BE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CF3C6977-7B69-44D5-A071-05A88FA598E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38CF3C20-BA33-4809-A44E-F19FBCC89C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60655468-8F2F-4204-AABD-CA7A946271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92347</xdr:rowOff>
    </xdr:from>
    <xdr:to>
      <xdr:col>85</xdr:col>
      <xdr:colOff>177800</xdr:colOff>
      <xdr:row>40</xdr:row>
      <xdr:rowOff>22497</xdr:rowOff>
    </xdr:to>
    <xdr:sp macro="" textlink="">
      <xdr:nvSpPr>
        <xdr:cNvPr id="231" name="楕円 230">
          <a:extLst>
            <a:ext uri="{FF2B5EF4-FFF2-40B4-BE49-F238E27FC236}">
              <a16:creationId xmlns:a16="http://schemas.microsoft.com/office/drawing/2014/main" id="{B0382784-7257-4321-A62C-8CAD85EA2A26}"/>
            </a:ext>
          </a:extLst>
        </xdr:cNvPr>
        <xdr:cNvSpPr/>
      </xdr:nvSpPr>
      <xdr:spPr>
        <a:xfrm>
          <a:off x="162687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70774</xdr:rowOff>
    </xdr:from>
    <xdr:ext cx="405111" cy="259045"/>
    <xdr:sp macro="" textlink="">
      <xdr:nvSpPr>
        <xdr:cNvPr id="232" name="【一般廃棄物処理施設】&#10;有形固定資産減価償却率該当値テキスト">
          <a:extLst>
            <a:ext uri="{FF2B5EF4-FFF2-40B4-BE49-F238E27FC236}">
              <a16:creationId xmlns:a16="http://schemas.microsoft.com/office/drawing/2014/main" id="{DA1F6D35-189A-411F-ACCC-D35F8253BEC2}"/>
            </a:ext>
          </a:extLst>
        </xdr:cNvPr>
        <xdr:cNvSpPr txBox="1"/>
      </xdr:nvSpPr>
      <xdr:spPr>
        <a:xfrm>
          <a:off x="16357600"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233" name="楕円 232">
          <a:extLst>
            <a:ext uri="{FF2B5EF4-FFF2-40B4-BE49-F238E27FC236}">
              <a16:creationId xmlns:a16="http://schemas.microsoft.com/office/drawing/2014/main" id="{ECCFE151-45E1-49D8-9D9B-DCCC6F7DBA91}"/>
            </a:ext>
          </a:extLst>
        </xdr:cNvPr>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39</xdr:row>
      <xdr:rowOff>143147</xdr:rowOff>
    </xdr:to>
    <xdr:cxnSp macro="">
      <xdr:nvCxnSpPr>
        <xdr:cNvPr id="234" name="直線コネクタ 233">
          <a:extLst>
            <a:ext uri="{FF2B5EF4-FFF2-40B4-BE49-F238E27FC236}">
              <a16:creationId xmlns:a16="http://schemas.microsoft.com/office/drawing/2014/main" id="{14561883-CA52-4EA2-8150-A3EC7D5DDC09}"/>
            </a:ext>
          </a:extLst>
        </xdr:cNvPr>
        <xdr:cNvCxnSpPr/>
      </xdr:nvCxnSpPr>
      <xdr:spPr>
        <a:xfrm>
          <a:off x="15481300" y="6454140"/>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46627</xdr:rowOff>
    </xdr:from>
    <xdr:to>
      <xdr:col>76</xdr:col>
      <xdr:colOff>165100</xdr:colOff>
      <xdr:row>39</xdr:row>
      <xdr:rowOff>148227</xdr:rowOff>
    </xdr:to>
    <xdr:sp macro="" textlink="">
      <xdr:nvSpPr>
        <xdr:cNvPr id="235" name="楕円 234">
          <a:extLst>
            <a:ext uri="{FF2B5EF4-FFF2-40B4-BE49-F238E27FC236}">
              <a16:creationId xmlns:a16="http://schemas.microsoft.com/office/drawing/2014/main" id="{ADAE84D3-019C-47F4-82D4-84238E3534E7}"/>
            </a:ext>
          </a:extLst>
        </xdr:cNvPr>
        <xdr:cNvSpPr/>
      </xdr:nvSpPr>
      <xdr:spPr>
        <a:xfrm>
          <a:off x="14541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39</xdr:row>
      <xdr:rowOff>97427</xdr:rowOff>
    </xdr:to>
    <xdr:cxnSp macro="">
      <xdr:nvCxnSpPr>
        <xdr:cNvPr id="236" name="直線コネクタ 235">
          <a:extLst>
            <a:ext uri="{FF2B5EF4-FFF2-40B4-BE49-F238E27FC236}">
              <a16:creationId xmlns:a16="http://schemas.microsoft.com/office/drawing/2014/main" id="{B01AC945-FD7D-4375-8666-C3F9EC033C28}"/>
            </a:ext>
          </a:extLst>
        </xdr:cNvPr>
        <xdr:cNvCxnSpPr/>
      </xdr:nvCxnSpPr>
      <xdr:spPr>
        <a:xfrm flipV="1">
          <a:off x="14592300" y="6454140"/>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142966</xdr:rowOff>
    </xdr:from>
    <xdr:to>
      <xdr:col>72</xdr:col>
      <xdr:colOff>38100</xdr:colOff>
      <xdr:row>37</xdr:row>
      <xdr:rowOff>73116</xdr:rowOff>
    </xdr:to>
    <xdr:sp macro="" textlink="">
      <xdr:nvSpPr>
        <xdr:cNvPr id="237" name="楕円 236">
          <a:extLst>
            <a:ext uri="{FF2B5EF4-FFF2-40B4-BE49-F238E27FC236}">
              <a16:creationId xmlns:a16="http://schemas.microsoft.com/office/drawing/2014/main" id="{147DF7EB-106E-4735-8401-1774345DC745}"/>
            </a:ext>
          </a:extLst>
        </xdr:cNvPr>
        <xdr:cNvSpPr/>
      </xdr:nvSpPr>
      <xdr:spPr>
        <a:xfrm>
          <a:off x="13652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22316</xdr:rowOff>
    </xdr:from>
    <xdr:to>
      <xdr:col>76</xdr:col>
      <xdr:colOff>114300</xdr:colOff>
      <xdr:row>39</xdr:row>
      <xdr:rowOff>97427</xdr:rowOff>
    </xdr:to>
    <xdr:cxnSp macro="">
      <xdr:nvCxnSpPr>
        <xdr:cNvPr id="238" name="直線コネクタ 237">
          <a:extLst>
            <a:ext uri="{FF2B5EF4-FFF2-40B4-BE49-F238E27FC236}">
              <a16:creationId xmlns:a16="http://schemas.microsoft.com/office/drawing/2014/main" id="{C5531830-399D-4C22-A7F3-04D72CD7AB03}"/>
            </a:ext>
          </a:extLst>
        </xdr:cNvPr>
        <xdr:cNvCxnSpPr/>
      </xdr:nvCxnSpPr>
      <xdr:spPr>
        <a:xfrm>
          <a:off x="13703300" y="6365966"/>
          <a:ext cx="889000" cy="4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98878</xdr:rowOff>
    </xdr:from>
    <xdr:to>
      <xdr:col>67</xdr:col>
      <xdr:colOff>101600</xdr:colOff>
      <xdr:row>37</xdr:row>
      <xdr:rowOff>29028</xdr:rowOff>
    </xdr:to>
    <xdr:sp macro="" textlink="">
      <xdr:nvSpPr>
        <xdr:cNvPr id="239" name="楕円 238">
          <a:extLst>
            <a:ext uri="{FF2B5EF4-FFF2-40B4-BE49-F238E27FC236}">
              <a16:creationId xmlns:a16="http://schemas.microsoft.com/office/drawing/2014/main" id="{872133F8-ACDD-4D36-A808-E448B25423CC}"/>
            </a:ext>
          </a:extLst>
        </xdr:cNvPr>
        <xdr:cNvSpPr/>
      </xdr:nvSpPr>
      <xdr:spPr>
        <a:xfrm>
          <a:off x="12763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149678</xdr:rowOff>
    </xdr:from>
    <xdr:to>
      <xdr:col>71</xdr:col>
      <xdr:colOff>177800</xdr:colOff>
      <xdr:row>37</xdr:row>
      <xdr:rowOff>22316</xdr:rowOff>
    </xdr:to>
    <xdr:cxnSp macro="">
      <xdr:nvCxnSpPr>
        <xdr:cNvPr id="240" name="直線コネクタ 239">
          <a:extLst>
            <a:ext uri="{FF2B5EF4-FFF2-40B4-BE49-F238E27FC236}">
              <a16:creationId xmlns:a16="http://schemas.microsoft.com/office/drawing/2014/main" id="{96B2F036-1741-4031-80CD-408B7E817E5D}"/>
            </a:ext>
          </a:extLst>
        </xdr:cNvPr>
        <xdr:cNvCxnSpPr/>
      </xdr:nvCxnSpPr>
      <xdr:spPr>
        <a:xfrm>
          <a:off x="12814300" y="63218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241" name="n_1aveValue【一般廃棄物処理施設】&#10;有形固定資産減価償却率">
          <a:extLst>
            <a:ext uri="{FF2B5EF4-FFF2-40B4-BE49-F238E27FC236}">
              <a16:creationId xmlns:a16="http://schemas.microsoft.com/office/drawing/2014/main" id="{AC5BD4E3-E636-45D4-88FA-A0847A3AB8CC}"/>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242" name="n_2aveValue【一般廃棄物処理施設】&#10;有形固定資産減価償却率">
          <a:extLst>
            <a:ext uri="{FF2B5EF4-FFF2-40B4-BE49-F238E27FC236}">
              <a16:creationId xmlns:a16="http://schemas.microsoft.com/office/drawing/2014/main" id="{00C7CAB4-D52B-4325-9852-283D1324A868}"/>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243" name="n_3aveValue【一般廃棄物処理施設】&#10;有形固定資産減価償却率">
          <a:extLst>
            <a:ext uri="{FF2B5EF4-FFF2-40B4-BE49-F238E27FC236}">
              <a16:creationId xmlns:a16="http://schemas.microsoft.com/office/drawing/2014/main" id="{19E883E3-F32B-4E0E-8332-54E6FA4C3ABC}"/>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57711</xdr:rowOff>
    </xdr:from>
    <xdr:ext cx="405111" cy="259045"/>
    <xdr:sp macro="" textlink="">
      <xdr:nvSpPr>
        <xdr:cNvPr id="244" name="n_4aveValue【一般廃棄物処理施設】&#10;有形固定資産減価償却率">
          <a:extLst>
            <a:ext uri="{FF2B5EF4-FFF2-40B4-BE49-F238E27FC236}">
              <a16:creationId xmlns:a16="http://schemas.microsoft.com/office/drawing/2014/main" id="{D6374476-1FB4-4DE7-9337-326CF4FF0AA9}"/>
            </a:ext>
          </a:extLst>
        </xdr:cNvPr>
        <xdr:cNvSpPr txBox="1"/>
      </xdr:nvSpPr>
      <xdr:spPr>
        <a:xfrm>
          <a:off x="12611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6367</xdr:rowOff>
    </xdr:from>
    <xdr:ext cx="405111" cy="259045"/>
    <xdr:sp macro="" textlink="">
      <xdr:nvSpPr>
        <xdr:cNvPr id="245" name="n_1mainValue【一般廃棄物処理施設】&#10;有形固定資産減価償却率">
          <a:extLst>
            <a:ext uri="{FF2B5EF4-FFF2-40B4-BE49-F238E27FC236}">
              <a16:creationId xmlns:a16="http://schemas.microsoft.com/office/drawing/2014/main" id="{DCD98338-B2AA-49CB-881B-763FBC66D021}"/>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139354</xdr:rowOff>
    </xdr:from>
    <xdr:ext cx="405111" cy="259045"/>
    <xdr:sp macro="" textlink="">
      <xdr:nvSpPr>
        <xdr:cNvPr id="246" name="n_2mainValue【一般廃棄物処理施設】&#10;有形固定資産減価償却率">
          <a:extLst>
            <a:ext uri="{FF2B5EF4-FFF2-40B4-BE49-F238E27FC236}">
              <a16:creationId xmlns:a16="http://schemas.microsoft.com/office/drawing/2014/main" id="{2C6D72DC-16A1-416F-9F19-BED516F33E0E}"/>
            </a:ext>
          </a:extLst>
        </xdr:cNvPr>
        <xdr:cNvSpPr txBox="1"/>
      </xdr:nvSpPr>
      <xdr:spPr>
        <a:xfrm>
          <a:off x="14389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89643</xdr:rowOff>
    </xdr:from>
    <xdr:ext cx="405111" cy="259045"/>
    <xdr:sp macro="" textlink="">
      <xdr:nvSpPr>
        <xdr:cNvPr id="247" name="n_3mainValue【一般廃棄物処理施設】&#10;有形固定資産減価償却率">
          <a:extLst>
            <a:ext uri="{FF2B5EF4-FFF2-40B4-BE49-F238E27FC236}">
              <a16:creationId xmlns:a16="http://schemas.microsoft.com/office/drawing/2014/main" id="{5A9334C0-B434-48B7-9645-46768C217559}"/>
            </a:ext>
          </a:extLst>
        </xdr:cNvPr>
        <xdr:cNvSpPr txBox="1"/>
      </xdr:nvSpPr>
      <xdr:spPr>
        <a:xfrm>
          <a:off x="13500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45555</xdr:rowOff>
    </xdr:from>
    <xdr:ext cx="405111" cy="259045"/>
    <xdr:sp macro="" textlink="">
      <xdr:nvSpPr>
        <xdr:cNvPr id="248" name="n_4mainValue【一般廃棄物処理施設】&#10;有形固定資産減価償却率">
          <a:extLst>
            <a:ext uri="{FF2B5EF4-FFF2-40B4-BE49-F238E27FC236}">
              <a16:creationId xmlns:a16="http://schemas.microsoft.com/office/drawing/2014/main" id="{97657BB9-5339-426A-8E1E-2FAA91B558C4}"/>
            </a:ext>
          </a:extLst>
        </xdr:cNvPr>
        <xdr:cNvSpPr txBox="1"/>
      </xdr:nvSpPr>
      <xdr:spPr>
        <a:xfrm>
          <a:off x="12611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9" name="正方形/長方形 248">
          <a:extLst>
            <a:ext uri="{FF2B5EF4-FFF2-40B4-BE49-F238E27FC236}">
              <a16:creationId xmlns:a16="http://schemas.microsoft.com/office/drawing/2014/main" id="{C85441D7-9799-4D7A-809F-ABE9AACACA8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0" name="正方形/長方形 249">
          <a:extLst>
            <a:ext uri="{FF2B5EF4-FFF2-40B4-BE49-F238E27FC236}">
              <a16:creationId xmlns:a16="http://schemas.microsoft.com/office/drawing/2014/main" id="{D2CA5E57-58BB-4B5A-980E-4930DE2559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1" name="正方形/長方形 250">
          <a:extLst>
            <a:ext uri="{FF2B5EF4-FFF2-40B4-BE49-F238E27FC236}">
              <a16:creationId xmlns:a16="http://schemas.microsoft.com/office/drawing/2014/main" id="{50944549-D753-4DF6-98A2-1360A1EF3B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2" name="正方形/長方形 251">
          <a:extLst>
            <a:ext uri="{FF2B5EF4-FFF2-40B4-BE49-F238E27FC236}">
              <a16:creationId xmlns:a16="http://schemas.microsoft.com/office/drawing/2014/main" id="{38CE6974-65E7-45C5-8B29-669DB63CC2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3" name="正方形/長方形 252">
          <a:extLst>
            <a:ext uri="{FF2B5EF4-FFF2-40B4-BE49-F238E27FC236}">
              <a16:creationId xmlns:a16="http://schemas.microsoft.com/office/drawing/2014/main" id="{67214F96-FBEE-4FC9-8F54-832CB1BF66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4" name="正方形/長方形 253">
          <a:extLst>
            <a:ext uri="{FF2B5EF4-FFF2-40B4-BE49-F238E27FC236}">
              <a16:creationId xmlns:a16="http://schemas.microsoft.com/office/drawing/2014/main" id="{869DC7B7-84C5-40C0-9F81-5A513C6CCF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5" name="正方形/長方形 254">
          <a:extLst>
            <a:ext uri="{FF2B5EF4-FFF2-40B4-BE49-F238E27FC236}">
              <a16:creationId xmlns:a16="http://schemas.microsoft.com/office/drawing/2014/main" id="{1C669DC9-4BF7-482E-ADC1-E8ABB35A93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6" name="正方形/長方形 255">
          <a:extLst>
            <a:ext uri="{FF2B5EF4-FFF2-40B4-BE49-F238E27FC236}">
              <a16:creationId xmlns:a16="http://schemas.microsoft.com/office/drawing/2014/main" id="{FEB8D5E6-B832-4587-A880-5E9AFCD613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7" name="テキスト ボックス 256">
          <a:extLst>
            <a:ext uri="{FF2B5EF4-FFF2-40B4-BE49-F238E27FC236}">
              <a16:creationId xmlns:a16="http://schemas.microsoft.com/office/drawing/2014/main" id="{FA1FDCDE-16FE-4D78-A2D3-C32DE8649B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8" name="直線コネクタ 257">
          <a:extLst>
            <a:ext uri="{FF2B5EF4-FFF2-40B4-BE49-F238E27FC236}">
              <a16:creationId xmlns:a16="http://schemas.microsoft.com/office/drawing/2014/main" id="{4B2B9B69-B397-4166-A434-753F8EB9835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59" name="直線コネクタ 258">
          <a:extLst>
            <a:ext uri="{FF2B5EF4-FFF2-40B4-BE49-F238E27FC236}">
              <a16:creationId xmlns:a16="http://schemas.microsoft.com/office/drawing/2014/main" id="{3F6075AA-C5AF-4283-8FF5-114224EC4B9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0" name="テキスト ボックス 259">
          <a:extLst>
            <a:ext uri="{FF2B5EF4-FFF2-40B4-BE49-F238E27FC236}">
              <a16:creationId xmlns:a16="http://schemas.microsoft.com/office/drawing/2014/main" id="{E7620FB3-455F-41B1-B835-E0BCA5D0F36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1" name="直線コネクタ 260">
          <a:extLst>
            <a:ext uri="{FF2B5EF4-FFF2-40B4-BE49-F238E27FC236}">
              <a16:creationId xmlns:a16="http://schemas.microsoft.com/office/drawing/2014/main" id="{4F3E18B2-F5FE-4003-BA51-C70FA26AFBF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62" name="テキスト ボックス 261">
          <a:extLst>
            <a:ext uri="{FF2B5EF4-FFF2-40B4-BE49-F238E27FC236}">
              <a16:creationId xmlns:a16="http://schemas.microsoft.com/office/drawing/2014/main" id="{4E930972-BF4D-4FC3-BBF2-340BD149992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3" name="直線コネクタ 262">
          <a:extLst>
            <a:ext uri="{FF2B5EF4-FFF2-40B4-BE49-F238E27FC236}">
              <a16:creationId xmlns:a16="http://schemas.microsoft.com/office/drawing/2014/main" id="{3DE060AE-BD6B-4D4F-968D-CBE50981B8F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64" name="テキスト ボックス 263">
          <a:extLst>
            <a:ext uri="{FF2B5EF4-FFF2-40B4-BE49-F238E27FC236}">
              <a16:creationId xmlns:a16="http://schemas.microsoft.com/office/drawing/2014/main" id="{3B62BC81-4486-4D98-AD16-5D17C10C8EC8}"/>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5" name="直線コネクタ 264">
          <a:extLst>
            <a:ext uri="{FF2B5EF4-FFF2-40B4-BE49-F238E27FC236}">
              <a16:creationId xmlns:a16="http://schemas.microsoft.com/office/drawing/2014/main" id="{CD732368-EA0E-49ED-A129-85A813022EF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66" name="テキスト ボックス 265">
          <a:extLst>
            <a:ext uri="{FF2B5EF4-FFF2-40B4-BE49-F238E27FC236}">
              <a16:creationId xmlns:a16="http://schemas.microsoft.com/office/drawing/2014/main" id="{3703308E-3109-45AA-A764-57212D2AC1F2}"/>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7" name="直線コネクタ 266">
          <a:extLst>
            <a:ext uri="{FF2B5EF4-FFF2-40B4-BE49-F238E27FC236}">
              <a16:creationId xmlns:a16="http://schemas.microsoft.com/office/drawing/2014/main" id="{BB745592-3B85-4DDE-8A86-D79E6EE6FD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68" name="テキスト ボックス 267">
          <a:extLst>
            <a:ext uri="{FF2B5EF4-FFF2-40B4-BE49-F238E27FC236}">
              <a16:creationId xmlns:a16="http://schemas.microsoft.com/office/drawing/2014/main" id="{C66F3B7E-0E00-4D41-8C18-2924C940EF5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9" name="【一般廃棄物処理施設】&#10;一人当たり有形固定資産（償却資産）額グラフ枠">
          <a:extLst>
            <a:ext uri="{FF2B5EF4-FFF2-40B4-BE49-F238E27FC236}">
              <a16:creationId xmlns:a16="http://schemas.microsoft.com/office/drawing/2014/main" id="{A7CD5F87-BE4A-4B45-80FB-A4D98A595C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270" name="直線コネクタ 269">
          <a:extLst>
            <a:ext uri="{FF2B5EF4-FFF2-40B4-BE49-F238E27FC236}">
              <a16:creationId xmlns:a16="http://schemas.microsoft.com/office/drawing/2014/main" id="{E82662AE-A4C4-4B43-9244-4F9F09EF0FC7}"/>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271" name="【一般廃棄物処理施設】&#10;一人当たり有形固定資産（償却資産）額最小値テキスト">
          <a:extLst>
            <a:ext uri="{FF2B5EF4-FFF2-40B4-BE49-F238E27FC236}">
              <a16:creationId xmlns:a16="http://schemas.microsoft.com/office/drawing/2014/main" id="{ABC52DB1-FFAB-4C81-BFCB-7E3E95DA0E95}"/>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272" name="直線コネクタ 271">
          <a:extLst>
            <a:ext uri="{FF2B5EF4-FFF2-40B4-BE49-F238E27FC236}">
              <a16:creationId xmlns:a16="http://schemas.microsoft.com/office/drawing/2014/main" id="{0964086A-9C39-47D4-B261-A96B6E7CBBFF}"/>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273" name="【一般廃棄物処理施設】&#10;一人当たり有形固定資産（償却資産）額最大値テキスト">
          <a:extLst>
            <a:ext uri="{FF2B5EF4-FFF2-40B4-BE49-F238E27FC236}">
              <a16:creationId xmlns:a16="http://schemas.microsoft.com/office/drawing/2014/main" id="{FD846B18-7B31-486C-B220-E877FAC5E475}"/>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274" name="直線コネクタ 273">
          <a:extLst>
            <a:ext uri="{FF2B5EF4-FFF2-40B4-BE49-F238E27FC236}">
              <a16:creationId xmlns:a16="http://schemas.microsoft.com/office/drawing/2014/main" id="{9378CA05-BF59-4EDE-8D77-04B85CF57E38}"/>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275" name="【一般廃棄物処理施設】&#10;一人当たり有形固定資産（償却資産）額平均値テキスト">
          <a:extLst>
            <a:ext uri="{FF2B5EF4-FFF2-40B4-BE49-F238E27FC236}">
              <a16:creationId xmlns:a16="http://schemas.microsoft.com/office/drawing/2014/main" id="{40D82C7B-C9DA-4BFC-88F8-AF3A4DAE6CFD}"/>
            </a:ext>
          </a:extLst>
        </xdr:cNvPr>
        <xdr:cNvSpPr txBox="1"/>
      </xdr:nvSpPr>
      <xdr:spPr>
        <a:xfrm>
          <a:off x="22199600" y="6959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276" name="フローチャート: 判断 275">
          <a:extLst>
            <a:ext uri="{FF2B5EF4-FFF2-40B4-BE49-F238E27FC236}">
              <a16:creationId xmlns:a16="http://schemas.microsoft.com/office/drawing/2014/main" id="{D494713E-F852-4F88-98B3-967FD7E81397}"/>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277" name="フローチャート: 判断 276">
          <a:extLst>
            <a:ext uri="{FF2B5EF4-FFF2-40B4-BE49-F238E27FC236}">
              <a16:creationId xmlns:a16="http://schemas.microsoft.com/office/drawing/2014/main" id="{4B4D60D6-0F62-4E6A-95A6-8EAFACC714F9}"/>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278" name="フローチャート: 判断 277">
          <a:extLst>
            <a:ext uri="{FF2B5EF4-FFF2-40B4-BE49-F238E27FC236}">
              <a16:creationId xmlns:a16="http://schemas.microsoft.com/office/drawing/2014/main" id="{916BAFD1-961C-4111-8325-02E998EEA854}"/>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279" name="フローチャート: 判断 278">
          <a:extLst>
            <a:ext uri="{FF2B5EF4-FFF2-40B4-BE49-F238E27FC236}">
              <a16:creationId xmlns:a16="http://schemas.microsoft.com/office/drawing/2014/main" id="{16E5319F-6264-4CB3-AA7F-D4EF24B44D80}"/>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280" name="フローチャート: 判断 279">
          <a:extLst>
            <a:ext uri="{FF2B5EF4-FFF2-40B4-BE49-F238E27FC236}">
              <a16:creationId xmlns:a16="http://schemas.microsoft.com/office/drawing/2014/main" id="{416736A6-6B47-40C0-8D7C-C984414330F4}"/>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017C788F-3808-4637-8CB5-5587492771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id="{3D153CCC-0A0F-4749-AB61-5D7BB564695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1CEB1FFE-5EB6-4B46-9C3B-39A2CC406B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2DEABBD2-908C-4005-914D-352BCBF8B0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996472C6-8D2E-45E8-9CE8-652F93BA4AA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106345</xdr:rowOff>
    </xdr:from>
    <xdr:to>
      <xdr:col>116</xdr:col>
      <xdr:colOff>114300</xdr:colOff>
      <xdr:row>38</xdr:row>
      <xdr:rowOff>36495</xdr:rowOff>
    </xdr:to>
    <xdr:sp macro="" textlink="">
      <xdr:nvSpPr>
        <xdr:cNvPr id="286" name="楕円 285">
          <a:extLst>
            <a:ext uri="{FF2B5EF4-FFF2-40B4-BE49-F238E27FC236}">
              <a16:creationId xmlns:a16="http://schemas.microsoft.com/office/drawing/2014/main" id="{E09CA2AF-3B12-46BA-B706-1EB10DDD9DF7}"/>
            </a:ext>
          </a:extLst>
        </xdr:cNvPr>
        <xdr:cNvSpPr/>
      </xdr:nvSpPr>
      <xdr:spPr>
        <a:xfrm>
          <a:off x="22110700" y="64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129222</xdr:rowOff>
    </xdr:from>
    <xdr:ext cx="690189" cy="259045"/>
    <xdr:sp macro="" textlink="">
      <xdr:nvSpPr>
        <xdr:cNvPr id="287" name="【一般廃棄物処理施設】&#10;一人当たり有形固定資産（償却資産）額該当値テキスト">
          <a:extLst>
            <a:ext uri="{FF2B5EF4-FFF2-40B4-BE49-F238E27FC236}">
              <a16:creationId xmlns:a16="http://schemas.microsoft.com/office/drawing/2014/main" id="{96F4956E-1B9D-4123-BF62-1A276B344465}"/>
            </a:ext>
          </a:extLst>
        </xdr:cNvPr>
        <xdr:cNvSpPr txBox="1"/>
      </xdr:nvSpPr>
      <xdr:spPr>
        <a:xfrm>
          <a:off x="22199600" y="6301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166139</xdr:rowOff>
    </xdr:from>
    <xdr:to>
      <xdr:col>112</xdr:col>
      <xdr:colOff>38100</xdr:colOff>
      <xdr:row>41</xdr:row>
      <xdr:rowOff>96289</xdr:rowOff>
    </xdr:to>
    <xdr:sp macro="" textlink="">
      <xdr:nvSpPr>
        <xdr:cNvPr id="288" name="楕円 287">
          <a:extLst>
            <a:ext uri="{FF2B5EF4-FFF2-40B4-BE49-F238E27FC236}">
              <a16:creationId xmlns:a16="http://schemas.microsoft.com/office/drawing/2014/main" id="{BB3CCEAA-6B39-4B17-9CC2-8BF4C476057E}"/>
            </a:ext>
          </a:extLst>
        </xdr:cNvPr>
        <xdr:cNvSpPr/>
      </xdr:nvSpPr>
      <xdr:spPr>
        <a:xfrm>
          <a:off x="21272500" y="70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157145</xdr:rowOff>
    </xdr:from>
    <xdr:to>
      <xdr:col>116</xdr:col>
      <xdr:colOff>63500</xdr:colOff>
      <xdr:row>41</xdr:row>
      <xdr:rowOff>45489</xdr:rowOff>
    </xdr:to>
    <xdr:cxnSp macro="">
      <xdr:nvCxnSpPr>
        <xdr:cNvPr id="289" name="直線コネクタ 288">
          <a:extLst>
            <a:ext uri="{FF2B5EF4-FFF2-40B4-BE49-F238E27FC236}">
              <a16:creationId xmlns:a16="http://schemas.microsoft.com/office/drawing/2014/main" id="{2F62CE0D-8A9B-4CB7-AF4A-3AC95E66DFF9}"/>
            </a:ext>
          </a:extLst>
        </xdr:cNvPr>
        <xdr:cNvCxnSpPr/>
      </xdr:nvCxnSpPr>
      <xdr:spPr>
        <a:xfrm flipV="1">
          <a:off x="21323300" y="6500795"/>
          <a:ext cx="838200" cy="57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167159</xdr:rowOff>
    </xdr:from>
    <xdr:to>
      <xdr:col>107</xdr:col>
      <xdr:colOff>101600</xdr:colOff>
      <xdr:row>41</xdr:row>
      <xdr:rowOff>97309</xdr:rowOff>
    </xdr:to>
    <xdr:sp macro="" textlink="">
      <xdr:nvSpPr>
        <xdr:cNvPr id="290" name="楕円 289">
          <a:extLst>
            <a:ext uri="{FF2B5EF4-FFF2-40B4-BE49-F238E27FC236}">
              <a16:creationId xmlns:a16="http://schemas.microsoft.com/office/drawing/2014/main" id="{33EDD90C-3A97-43B6-8EF0-3DE123F3BB9A}"/>
            </a:ext>
          </a:extLst>
        </xdr:cNvPr>
        <xdr:cNvSpPr/>
      </xdr:nvSpPr>
      <xdr:spPr>
        <a:xfrm>
          <a:off x="20383500" y="70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45489</xdr:rowOff>
    </xdr:from>
    <xdr:to>
      <xdr:col>111</xdr:col>
      <xdr:colOff>177800</xdr:colOff>
      <xdr:row>41</xdr:row>
      <xdr:rowOff>46509</xdr:rowOff>
    </xdr:to>
    <xdr:cxnSp macro="">
      <xdr:nvCxnSpPr>
        <xdr:cNvPr id="291" name="直線コネクタ 290">
          <a:extLst>
            <a:ext uri="{FF2B5EF4-FFF2-40B4-BE49-F238E27FC236}">
              <a16:creationId xmlns:a16="http://schemas.microsoft.com/office/drawing/2014/main" id="{7F08D8A7-4026-4448-97F5-728B6C36A7B8}"/>
            </a:ext>
          </a:extLst>
        </xdr:cNvPr>
        <xdr:cNvCxnSpPr/>
      </xdr:nvCxnSpPr>
      <xdr:spPr>
        <a:xfrm flipV="1">
          <a:off x="20434300" y="7074939"/>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168032</xdr:rowOff>
    </xdr:from>
    <xdr:to>
      <xdr:col>102</xdr:col>
      <xdr:colOff>165100</xdr:colOff>
      <xdr:row>41</xdr:row>
      <xdr:rowOff>98182</xdr:rowOff>
    </xdr:to>
    <xdr:sp macro="" textlink="">
      <xdr:nvSpPr>
        <xdr:cNvPr id="292" name="楕円 291">
          <a:extLst>
            <a:ext uri="{FF2B5EF4-FFF2-40B4-BE49-F238E27FC236}">
              <a16:creationId xmlns:a16="http://schemas.microsoft.com/office/drawing/2014/main" id="{214EF3A5-1F5A-4325-89FA-E583F0755D9C}"/>
            </a:ext>
          </a:extLst>
        </xdr:cNvPr>
        <xdr:cNvSpPr/>
      </xdr:nvSpPr>
      <xdr:spPr>
        <a:xfrm>
          <a:off x="19494500" y="70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46509</xdr:rowOff>
    </xdr:from>
    <xdr:to>
      <xdr:col>107</xdr:col>
      <xdr:colOff>50800</xdr:colOff>
      <xdr:row>41</xdr:row>
      <xdr:rowOff>47382</xdr:rowOff>
    </xdr:to>
    <xdr:cxnSp macro="">
      <xdr:nvCxnSpPr>
        <xdr:cNvPr id="293" name="直線コネクタ 292">
          <a:extLst>
            <a:ext uri="{FF2B5EF4-FFF2-40B4-BE49-F238E27FC236}">
              <a16:creationId xmlns:a16="http://schemas.microsoft.com/office/drawing/2014/main" id="{0A079C25-B824-4E73-9E68-909909575787}"/>
            </a:ext>
          </a:extLst>
        </xdr:cNvPr>
        <xdr:cNvCxnSpPr/>
      </xdr:nvCxnSpPr>
      <xdr:spPr>
        <a:xfrm flipV="1">
          <a:off x="19545300" y="7075959"/>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168646</xdr:rowOff>
    </xdr:from>
    <xdr:to>
      <xdr:col>98</xdr:col>
      <xdr:colOff>38100</xdr:colOff>
      <xdr:row>41</xdr:row>
      <xdr:rowOff>98796</xdr:rowOff>
    </xdr:to>
    <xdr:sp macro="" textlink="">
      <xdr:nvSpPr>
        <xdr:cNvPr id="294" name="楕円 293">
          <a:extLst>
            <a:ext uri="{FF2B5EF4-FFF2-40B4-BE49-F238E27FC236}">
              <a16:creationId xmlns:a16="http://schemas.microsoft.com/office/drawing/2014/main" id="{BF77A3AD-2FAA-4361-BDF9-0B7715AB09B9}"/>
            </a:ext>
          </a:extLst>
        </xdr:cNvPr>
        <xdr:cNvSpPr/>
      </xdr:nvSpPr>
      <xdr:spPr>
        <a:xfrm>
          <a:off x="18605500" y="70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47382</xdr:rowOff>
    </xdr:from>
    <xdr:to>
      <xdr:col>102</xdr:col>
      <xdr:colOff>114300</xdr:colOff>
      <xdr:row>41</xdr:row>
      <xdr:rowOff>47996</xdr:rowOff>
    </xdr:to>
    <xdr:cxnSp macro="">
      <xdr:nvCxnSpPr>
        <xdr:cNvPr id="295" name="直線コネクタ 294">
          <a:extLst>
            <a:ext uri="{FF2B5EF4-FFF2-40B4-BE49-F238E27FC236}">
              <a16:creationId xmlns:a16="http://schemas.microsoft.com/office/drawing/2014/main" id="{30824172-41B0-4537-AB47-ED4491465AD7}"/>
            </a:ext>
          </a:extLst>
        </xdr:cNvPr>
        <xdr:cNvCxnSpPr/>
      </xdr:nvCxnSpPr>
      <xdr:spPr>
        <a:xfrm flipV="1">
          <a:off x="18656300" y="7076832"/>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296" name="n_1aveValue【一般廃棄物処理施設】&#10;一人当たり有形固定資産（償却資産）額">
          <a:extLst>
            <a:ext uri="{FF2B5EF4-FFF2-40B4-BE49-F238E27FC236}">
              <a16:creationId xmlns:a16="http://schemas.microsoft.com/office/drawing/2014/main" id="{8101174A-453D-4393-B580-5EE869A4C102}"/>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297" name="n_2aveValue【一般廃棄物処理施設】&#10;一人当たり有形固定資産（償却資産）額">
          <a:extLst>
            <a:ext uri="{FF2B5EF4-FFF2-40B4-BE49-F238E27FC236}">
              <a16:creationId xmlns:a16="http://schemas.microsoft.com/office/drawing/2014/main" id="{47C40F52-174B-446B-A007-F6675DEBE6D5}"/>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298" name="n_3aveValue【一般廃棄物処理施設】&#10;一人当たり有形固定資産（償却資産）額">
          <a:extLst>
            <a:ext uri="{FF2B5EF4-FFF2-40B4-BE49-F238E27FC236}">
              <a16:creationId xmlns:a16="http://schemas.microsoft.com/office/drawing/2014/main" id="{3FB8B76D-E16B-49D2-AFDC-C517957A7D85}"/>
            </a:ext>
          </a:extLst>
        </xdr:cNvPr>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299" name="n_4aveValue【一般廃棄物処理施設】&#10;一人当たり有形固定資産（償却資産）額">
          <a:extLst>
            <a:ext uri="{FF2B5EF4-FFF2-40B4-BE49-F238E27FC236}">
              <a16:creationId xmlns:a16="http://schemas.microsoft.com/office/drawing/2014/main" id="{F484039C-D852-4236-A8F1-A7B98F2412C3}"/>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87416</xdr:rowOff>
    </xdr:from>
    <xdr:ext cx="599010" cy="259045"/>
    <xdr:sp macro="" textlink="">
      <xdr:nvSpPr>
        <xdr:cNvPr id="300" name="n_1mainValue【一般廃棄物処理施設】&#10;一人当たり有形固定資産（償却資産）額">
          <a:extLst>
            <a:ext uri="{FF2B5EF4-FFF2-40B4-BE49-F238E27FC236}">
              <a16:creationId xmlns:a16="http://schemas.microsoft.com/office/drawing/2014/main" id="{194D3BBD-2AEA-4908-AA79-3916F71CD3AB}"/>
            </a:ext>
          </a:extLst>
        </xdr:cNvPr>
        <xdr:cNvSpPr txBox="1"/>
      </xdr:nvSpPr>
      <xdr:spPr>
        <a:xfrm>
          <a:off x="21011095" y="711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88436</xdr:rowOff>
    </xdr:from>
    <xdr:ext cx="599010" cy="259045"/>
    <xdr:sp macro="" textlink="">
      <xdr:nvSpPr>
        <xdr:cNvPr id="301" name="n_2mainValue【一般廃棄物処理施設】&#10;一人当たり有形固定資産（償却資産）額">
          <a:extLst>
            <a:ext uri="{FF2B5EF4-FFF2-40B4-BE49-F238E27FC236}">
              <a16:creationId xmlns:a16="http://schemas.microsoft.com/office/drawing/2014/main" id="{7E08E17A-2429-4931-8EEB-67E311579396}"/>
            </a:ext>
          </a:extLst>
        </xdr:cNvPr>
        <xdr:cNvSpPr txBox="1"/>
      </xdr:nvSpPr>
      <xdr:spPr>
        <a:xfrm>
          <a:off x="20134795" y="71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89309</xdr:rowOff>
    </xdr:from>
    <xdr:ext cx="599010" cy="259045"/>
    <xdr:sp macro="" textlink="">
      <xdr:nvSpPr>
        <xdr:cNvPr id="302" name="n_3mainValue【一般廃棄物処理施設】&#10;一人当たり有形固定資産（償却資産）額">
          <a:extLst>
            <a:ext uri="{FF2B5EF4-FFF2-40B4-BE49-F238E27FC236}">
              <a16:creationId xmlns:a16="http://schemas.microsoft.com/office/drawing/2014/main" id="{6C6E77E9-7E95-49AA-82E7-739F52324F76}"/>
            </a:ext>
          </a:extLst>
        </xdr:cNvPr>
        <xdr:cNvSpPr txBox="1"/>
      </xdr:nvSpPr>
      <xdr:spPr>
        <a:xfrm>
          <a:off x="19245795" y="711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89923</xdr:rowOff>
    </xdr:from>
    <xdr:ext cx="599010" cy="259045"/>
    <xdr:sp macro="" textlink="">
      <xdr:nvSpPr>
        <xdr:cNvPr id="303" name="n_4mainValue【一般廃棄物処理施設】&#10;一人当たり有形固定資産（償却資産）額">
          <a:extLst>
            <a:ext uri="{FF2B5EF4-FFF2-40B4-BE49-F238E27FC236}">
              <a16:creationId xmlns:a16="http://schemas.microsoft.com/office/drawing/2014/main" id="{1972CFBD-1586-408C-B2E7-4C705C628167}"/>
            </a:ext>
          </a:extLst>
        </xdr:cNvPr>
        <xdr:cNvSpPr txBox="1"/>
      </xdr:nvSpPr>
      <xdr:spPr>
        <a:xfrm>
          <a:off x="18356795" y="711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4" name="正方形/長方形 303">
          <a:extLst>
            <a:ext uri="{FF2B5EF4-FFF2-40B4-BE49-F238E27FC236}">
              <a16:creationId xmlns:a16="http://schemas.microsoft.com/office/drawing/2014/main" id="{98191C84-88ED-4C1F-9A2F-1CC20DFF0E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5" name="正方形/長方形 304">
          <a:extLst>
            <a:ext uri="{FF2B5EF4-FFF2-40B4-BE49-F238E27FC236}">
              <a16:creationId xmlns:a16="http://schemas.microsoft.com/office/drawing/2014/main" id="{9B9B8B90-2A76-4614-AE2F-4457F5F5C4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6" name="正方形/長方形 305">
          <a:extLst>
            <a:ext uri="{FF2B5EF4-FFF2-40B4-BE49-F238E27FC236}">
              <a16:creationId xmlns:a16="http://schemas.microsoft.com/office/drawing/2014/main" id="{5982C220-2DCF-487C-A9F9-17F239A99C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7" name="正方形/長方形 306">
          <a:extLst>
            <a:ext uri="{FF2B5EF4-FFF2-40B4-BE49-F238E27FC236}">
              <a16:creationId xmlns:a16="http://schemas.microsoft.com/office/drawing/2014/main" id="{64E535D1-168C-4ACB-88FF-B938A3E80A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8" name="正方形/長方形 307">
          <a:extLst>
            <a:ext uri="{FF2B5EF4-FFF2-40B4-BE49-F238E27FC236}">
              <a16:creationId xmlns:a16="http://schemas.microsoft.com/office/drawing/2014/main" id="{0C8215D3-90B9-4F2B-8C67-ADA2ACC1CB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9" name="正方形/長方形 308">
          <a:extLst>
            <a:ext uri="{FF2B5EF4-FFF2-40B4-BE49-F238E27FC236}">
              <a16:creationId xmlns:a16="http://schemas.microsoft.com/office/drawing/2014/main" id="{BF573366-87E6-4F1C-8B2C-E6504E3DE6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0" name="正方形/長方形 309">
          <a:extLst>
            <a:ext uri="{FF2B5EF4-FFF2-40B4-BE49-F238E27FC236}">
              <a16:creationId xmlns:a16="http://schemas.microsoft.com/office/drawing/2014/main" id="{EC661515-BC6C-4833-B287-58666170D5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1" name="正方形/長方形 310">
          <a:extLst>
            <a:ext uri="{FF2B5EF4-FFF2-40B4-BE49-F238E27FC236}">
              <a16:creationId xmlns:a16="http://schemas.microsoft.com/office/drawing/2014/main" id="{1C6548A4-9DDC-4112-9876-49559FF248B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2" name="テキスト ボックス 311">
          <a:extLst>
            <a:ext uri="{FF2B5EF4-FFF2-40B4-BE49-F238E27FC236}">
              <a16:creationId xmlns:a16="http://schemas.microsoft.com/office/drawing/2014/main" id="{7BFC0587-A6E7-4D33-9821-CC1E3DE93D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3" name="直線コネクタ 312">
          <a:extLst>
            <a:ext uri="{FF2B5EF4-FFF2-40B4-BE49-F238E27FC236}">
              <a16:creationId xmlns:a16="http://schemas.microsoft.com/office/drawing/2014/main" id="{4BA9D3EC-D21C-4329-BAE0-AFAA4C7102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4" name="テキスト ボックス 313">
          <a:extLst>
            <a:ext uri="{FF2B5EF4-FFF2-40B4-BE49-F238E27FC236}">
              <a16:creationId xmlns:a16="http://schemas.microsoft.com/office/drawing/2014/main" id="{896FBA4A-A874-4371-9DB2-497B10A4AE3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5" name="直線コネクタ 314">
          <a:extLst>
            <a:ext uri="{FF2B5EF4-FFF2-40B4-BE49-F238E27FC236}">
              <a16:creationId xmlns:a16="http://schemas.microsoft.com/office/drawing/2014/main" id="{30329AD1-CFCA-4D53-AA6A-8CE187BA62E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6" name="テキスト ボックス 315">
          <a:extLst>
            <a:ext uri="{FF2B5EF4-FFF2-40B4-BE49-F238E27FC236}">
              <a16:creationId xmlns:a16="http://schemas.microsoft.com/office/drawing/2014/main" id="{B4C4D40C-0FE0-4599-ABFF-42364A568CE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7" name="直線コネクタ 316">
          <a:extLst>
            <a:ext uri="{FF2B5EF4-FFF2-40B4-BE49-F238E27FC236}">
              <a16:creationId xmlns:a16="http://schemas.microsoft.com/office/drawing/2014/main" id="{378A9B16-A562-449F-87BE-AC42B1F6CCA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8" name="テキスト ボックス 317">
          <a:extLst>
            <a:ext uri="{FF2B5EF4-FFF2-40B4-BE49-F238E27FC236}">
              <a16:creationId xmlns:a16="http://schemas.microsoft.com/office/drawing/2014/main" id="{9E03F96D-A594-48BF-A200-157308C48EF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19" name="直線コネクタ 318">
          <a:extLst>
            <a:ext uri="{FF2B5EF4-FFF2-40B4-BE49-F238E27FC236}">
              <a16:creationId xmlns:a16="http://schemas.microsoft.com/office/drawing/2014/main" id="{AD838675-8BBD-4CC4-ACA2-9AC8A7CC619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0" name="テキスト ボックス 319">
          <a:extLst>
            <a:ext uri="{FF2B5EF4-FFF2-40B4-BE49-F238E27FC236}">
              <a16:creationId xmlns:a16="http://schemas.microsoft.com/office/drawing/2014/main" id="{C3F7D3CC-6A11-407C-9931-36C9D105F17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1" name="直線コネクタ 320">
          <a:extLst>
            <a:ext uri="{FF2B5EF4-FFF2-40B4-BE49-F238E27FC236}">
              <a16:creationId xmlns:a16="http://schemas.microsoft.com/office/drawing/2014/main" id="{5C82A0C6-9D52-4A9C-B2B2-0D96F17E2ED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2" name="テキスト ボックス 321">
          <a:extLst>
            <a:ext uri="{FF2B5EF4-FFF2-40B4-BE49-F238E27FC236}">
              <a16:creationId xmlns:a16="http://schemas.microsoft.com/office/drawing/2014/main" id="{37A060F5-493D-48F7-9692-A033E126D7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3" name="直線コネクタ 322">
          <a:extLst>
            <a:ext uri="{FF2B5EF4-FFF2-40B4-BE49-F238E27FC236}">
              <a16:creationId xmlns:a16="http://schemas.microsoft.com/office/drawing/2014/main" id="{1675A4E8-6E32-4B6A-A496-42AAAF666B0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4" name="テキスト ボックス 323">
          <a:extLst>
            <a:ext uri="{FF2B5EF4-FFF2-40B4-BE49-F238E27FC236}">
              <a16:creationId xmlns:a16="http://schemas.microsoft.com/office/drawing/2014/main" id="{99A39E6E-74F0-4A9E-98D0-37148C11B8D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5" name="直線コネクタ 324">
          <a:extLst>
            <a:ext uri="{FF2B5EF4-FFF2-40B4-BE49-F238E27FC236}">
              <a16:creationId xmlns:a16="http://schemas.microsoft.com/office/drawing/2014/main" id="{A85FAB0D-61CF-4DD9-9A5F-54741D6A9B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6" name="テキスト ボックス 325">
          <a:extLst>
            <a:ext uri="{FF2B5EF4-FFF2-40B4-BE49-F238E27FC236}">
              <a16:creationId xmlns:a16="http://schemas.microsoft.com/office/drawing/2014/main" id="{C9F99219-288D-41FC-B1E9-C3A341A5A04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7" name="【保健センター・保健所】&#10;有形固定資産減価償却率グラフ枠">
          <a:extLst>
            <a:ext uri="{FF2B5EF4-FFF2-40B4-BE49-F238E27FC236}">
              <a16:creationId xmlns:a16="http://schemas.microsoft.com/office/drawing/2014/main" id="{3AEEE657-FC8E-4581-A3ED-0ACFEF9D44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328" name="直線コネクタ 327">
          <a:extLst>
            <a:ext uri="{FF2B5EF4-FFF2-40B4-BE49-F238E27FC236}">
              <a16:creationId xmlns:a16="http://schemas.microsoft.com/office/drawing/2014/main" id="{BE68B439-B18B-492C-AC14-D88FEA7F55A2}"/>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29" name="【保健センター・保健所】&#10;有形固定資産減価償却率最小値テキスト">
          <a:extLst>
            <a:ext uri="{FF2B5EF4-FFF2-40B4-BE49-F238E27FC236}">
              <a16:creationId xmlns:a16="http://schemas.microsoft.com/office/drawing/2014/main" id="{7089ACF7-4B68-4785-A7D6-31504B553F5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0" name="直線コネクタ 329">
          <a:extLst>
            <a:ext uri="{FF2B5EF4-FFF2-40B4-BE49-F238E27FC236}">
              <a16:creationId xmlns:a16="http://schemas.microsoft.com/office/drawing/2014/main" id="{4E0643DE-EC22-417E-9D42-3EDC1D23096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331" name="【保健センター・保健所】&#10;有形固定資産減価償却率最大値テキスト">
          <a:extLst>
            <a:ext uri="{FF2B5EF4-FFF2-40B4-BE49-F238E27FC236}">
              <a16:creationId xmlns:a16="http://schemas.microsoft.com/office/drawing/2014/main" id="{AE70F026-128B-404B-8160-5D5D5C14742A}"/>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332" name="直線コネクタ 331">
          <a:extLst>
            <a:ext uri="{FF2B5EF4-FFF2-40B4-BE49-F238E27FC236}">
              <a16:creationId xmlns:a16="http://schemas.microsoft.com/office/drawing/2014/main" id="{3772CBFB-C489-4A3B-B65E-9AD9192950D6}"/>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73042</xdr:rowOff>
    </xdr:from>
    <xdr:ext cx="405111" cy="259045"/>
    <xdr:sp macro="" textlink="">
      <xdr:nvSpPr>
        <xdr:cNvPr id="333" name="【保健センター・保健所】&#10;有形固定資産減価償却率平均値テキスト">
          <a:extLst>
            <a:ext uri="{FF2B5EF4-FFF2-40B4-BE49-F238E27FC236}">
              <a16:creationId xmlns:a16="http://schemas.microsoft.com/office/drawing/2014/main" id="{7606E2E9-A671-4692-B1B9-A97E4C6A452D}"/>
            </a:ext>
          </a:extLst>
        </xdr:cNvPr>
        <xdr:cNvSpPr txBox="1"/>
      </xdr:nvSpPr>
      <xdr:spPr>
        <a:xfrm>
          <a:off x="16357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334" name="フローチャート: 判断 333">
          <a:extLst>
            <a:ext uri="{FF2B5EF4-FFF2-40B4-BE49-F238E27FC236}">
              <a16:creationId xmlns:a16="http://schemas.microsoft.com/office/drawing/2014/main" id="{2B80B42E-C10C-480C-A4E1-AFAA3D040FBF}"/>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335" name="フローチャート: 判断 334">
          <a:extLst>
            <a:ext uri="{FF2B5EF4-FFF2-40B4-BE49-F238E27FC236}">
              <a16:creationId xmlns:a16="http://schemas.microsoft.com/office/drawing/2014/main" id="{5870F19F-579F-400F-BBE5-AB2CB4EEA7AB}"/>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336" name="フローチャート: 判断 335">
          <a:extLst>
            <a:ext uri="{FF2B5EF4-FFF2-40B4-BE49-F238E27FC236}">
              <a16:creationId xmlns:a16="http://schemas.microsoft.com/office/drawing/2014/main" id="{008519BA-7A20-4EBF-9ECA-6BAFB4679245}"/>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337" name="フローチャート: 判断 336">
          <a:extLst>
            <a:ext uri="{FF2B5EF4-FFF2-40B4-BE49-F238E27FC236}">
              <a16:creationId xmlns:a16="http://schemas.microsoft.com/office/drawing/2014/main" id="{6865EF18-ADE9-4CB3-9F4F-CC358211DC49}"/>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338" name="フローチャート: 判断 337">
          <a:extLst>
            <a:ext uri="{FF2B5EF4-FFF2-40B4-BE49-F238E27FC236}">
              <a16:creationId xmlns:a16="http://schemas.microsoft.com/office/drawing/2014/main" id="{0CCAB571-0DCC-4471-8FEC-C799415C4161}"/>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B6E722A4-C8D0-4F39-A0A2-B5100A77152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C8762C59-B79B-4449-A737-5070F4F908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32EB5AF1-4FFB-4FF5-BDB9-B86A4114E8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58368C66-FC82-4657-9596-1BBC4821C6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C1B75A1A-6E46-4E3B-A014-A74FC6B679E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344" name="楕円 343">
          <a:extLst>
            <a:ext uri="{FF2B5EF4-FFF2-40B4-BE49-F238E27FC236}">
              <a16:creationId xmlns:a16="http://schemas.microsoft.com/office/drawing/2014/main" id="{70F1DDE6-1BBB-4DCF-8E78-5E8CECD82BEF}"/>
            </a:ext>
          </a:extLst>
        </xdr:cNvPr>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345" name="【保健センター・保健所】&#10;有形固定資産減価償却率該当値テキスト">
          <a:extLst>
            <a:ext uri="{FF2B5EF4-FFF2-40B4-BE49-F238E27FC236}">
              <a16:creationId xmlns:a16="http://schemas.microsoft.com/office/drawing/2014/main" id="{9F15C73D-A002-4119-9048-AE8427D5BE32}"/>
            </a:ext>
          </a:extLst>
        </xdr:cNvPr>
        <xdr:cNvSpPr txBox="1"/>
      </xdr:nvSpPr>
      <xdr:spPr>
        <a:xfrm>
          <a:off x="16357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8272</xdr:rowOff>
    </xdr:from>
    <xdr:ext cx="405111" cy="259045"/>
    <xdr:sp macro="" textlink="">
      <xdr:nvSpPr>
        <xdr:cNvPr id="346" name="n_1aveValue【保健センター・保健所】&#10;有形固定資産減価償却率">
          <a:extLst>
            <a:ext uri="{FF2B5EF4-FFF2-40B4-BE49-F238E27FC236}">
              <a16:creationId xmlns:a16="http://schemas.microsoft.com/office/drawing/2014/main" id="{62677AA8-5BD1-4F9C-B403-F7AF27126B53}"/>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347" name="n_2aveValue【保健センター・保健所】&#10;有形固定資産減価償却率">
          <a:extLst>
            <a:ext uri="{FF2B5EF4-FFF2-40B4-BE49-F238E27FC236}">
              <a16:creationId xmlns:a16="http://schemas.microsoft.com/office/drawing/2014/main" id="{672C9D7C-26CE-47CD-99E2-36EFB5B0A41E}"/>
            </a:ext>
          </a:extLst>
        </xdr:cNvPr>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348" name="n_3aveValue【保健センター・保健所】&#10;有形固定資産減価償却率">
          <a:extLst>
            <a:ext uri="{FF2B5EF4-FFF2-40B4-BE49-F238E27FC236}">
              <a16:creationId xmlns:a16="http://schemas.microsoft.com/office/drawing/2014/main" id="{1782D564-E0B2-4BC7-ABCB-9BF3DB3538C7}"/>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349" name="n_4aveValue【保健センター・保健所】&#10;有形固定資産減価償却率">
          <a:extLst>
            <a:ext uri="{FF2B5EF4-FFF2-40B4-BE49-F238E27FC236}">
              <a16:creationId xmlns:a16="http://schemas.microsoft.com/office/drawing/2014/main" id="{C0457ADF-B9AF-4BA4-ADAE-E75DCAC31213}"/>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0" name="正方形/長方形 349">
          <a:extLst>
            <a:ext uri="{FF2B5EF4-FFF2-40B4-BE49-F238E27FC236}">
              <a16:creationId xmlns:a16="http://schemas.microsoft.com/office/drawing/2014/main" id="{BD24E15A-236A-4362-A025-BCF58911B88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1" name="正方形/長方形 350">
          <a:extLst>
            <a:ext uri="{FF2B5EF4-FFF2-40B4-BE49-F238E27FC236}">
              <a16:creationId xmlns:a16="http://schemas.microsoft.com/office/drawing/2014/main" id="{FD3FBE1E-F4E1-4031-A5BA-ACC5733354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2" name="正方形/長方形 351">
          <a:extLst>
            <a:ext uri="{FF2B5EF4-FFF2-40B4-BE49-F238E27FC236}">
              <a16:creationId xmlns:a16="http://schemas.microsoft.com/office/drawing/2014/main" id="{817C9BAD-231C-40A8-BA89-736447C7F8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3" name="正方形/長方形 352">
          <a:extLst>
            <a:ext uri="{FF2B5EF4-FFF2-40B4-BE49-F238E27FC236}">
              <a16:creationId xmlns:a16="http://schemas.microsoft.com/office/drawing/2014/main" id="{7F41A6AA-2A6B-439E-8621-9B060334E3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4" name="正方形/長方形 353">
          <a:extLst>
            <a:ext uri="{FF2B5EF4-FFF2-40B4-BE49-F238E27FC236}">
              <a16:creationId xmlns:a16="http://schemas.microsoft.com/office/drawing/2014/main" id="{FD105C80-3072-4F04-B23F-CF50FB01EE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5" name="正方形/長方形 354">
          <a:extLst>
            <a:ext uri="{FF2B5EF4-FFF2-40B4-BE49-F238E27FC236}">
              <a16:creationId xmlns:a16="http://schemas.microsoft.com/office/drawing/2014/main" id="{F1FAC929-706A-4EA6-90E7-24979B527A1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6" name="正方形/長方形 355">
          <a:extLst>
            <a:ext uri="{FF2B5EF4-FFF2-40B4-BE49-F238E27FC236}">
              <a16:creationId xmlns:a16="http://schemas.microsoft.com/office/drawing/2014/main" id="{CDC21E2D-586E-48EE-8093-CCF972025F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7" name="正方形/長方形 356">
          <a:extLst>
            <a:ext uri="{FF2B5EF4-FFF2-40B4-BE49-F238E27FC236}">
              <a16:creationId xmlns:a16="http://schemas.microsoft.com/office/drawing/2014/main" id="{03276569-7BA2-4AA3-B1BB-98C38CB8811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8" name="テキスト ボックス 357">
          <a:extLst>
            <a:ext uri="{FF2B5EF4-FFF2-40B4-BE49-F238E27FC236}">
              <a16:creationId xmlns:a16="http://schemas.microsoft.com/office/drawing/2014/main" id="{B2731BEA-850E-4B5A-B428-8BF8211F66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9" name="直線コネクタ 358">
          <a:extLst>
            <a:ext uri="{FF2B5EF4-FFF2-40B4-BE49-F238E27FC236}">
              <a16:creationId xmlns:a16="http://schemas.microsoft.com/office/drawing/2014/main" id="{87AE4C1B-0D5E-45B4-B0A6-07C0D25248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0" name="直線コネクタ 359">
          <a:extLst>
            <a:ext uri="{FF2B5EF4-FFF2-40B4-BE49-F238E27FC236}">
              <a16:creationId xmlns:a16="http://schemas.microsoft.com/office/drawing/2014/main" id="{49DD0A20-4C1C-4B26-84F5-E77546FB520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1" name="テキスト ボックス 360">
          <a:extLst>
            <a:ext uri="{FF2B5EF4-FFF2-40B4-BE49-F238E27FC236}">
              <a16:creationId xmlns:a16="http://schemas.microsoft.com/office/drawing/2014/main" id="{6445CEDD-2B5D-4239-80DB-CBB005CF000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2" name="直線コネクタ 361">
          <a:extLst>
            <a:ext uri="{FF2B5EF4-FFF2-40B4-BE49-F238E27FC236}">
              <a16:creationId xmlns:a16="http://schemas.microsoft.com/office/drawing/2014/main" id="{4DA8981E-4DF7-4BF9-86D7-E1F30454BCC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3" name="テキスト ボックス 362">
          <a:extLst>
            <a:ext uri="{FF2B5EF4-FFF2-40B4-BE49-F238E27FC236}">
              <a16:creationId xmlns:a16="http://schemas.microsoft.com/office/drawing/2014/main" id="{2DFEE3E4-19A0-48F8-AA6A-BAE637A4B26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4" name="直線コネクタ 363">
          <a:extLst>
            <a:ext uri="{FF2B5EF4-FFF2-40B4-BE49-F238E27FC236}">
              <a16:creationId xmlns:a16="http://schemas.microsoft.com/office/drawing/2014/main" id="{5F9A62C9-A1AB-446F-9A3A-3C4FE4917C0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5" name="テキスト ボックス 364">
          <a:extLst>
            <a:ext uri="{FF2B5EF4-FFF2-40B4-BE49-F238E27FC236}">
              <a16:creationId xmlns:a16="http://schemas.microsoft.com/office/drawing/2014/main" id="{DEC82368-8176-4D83-8CE3-16A395EA664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6" name="直線コネクタ 365">
          <a:extLst>
            <a:ext uri="{FF2B5EF4-FFF2-40B4-BE49-F238E27FC236}">
              <a16:creationId xmlns:a16="http://schemas.microsoft.com/office/drawing/2014/main" id="{DAE63491-30F0-4195-BA71-2C83368B5EC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67" name="テキスト ボックス 366">
          <a:extLst>
            <a:ext uri="{FF2B5EF4-FFF2-40B4-BE49-F238E27FC236}">
              <a16:creationId xmlns:a16="http://schemas.microsoft.com/office/drawing/2014/main" id="{F28BF18E-9579-4278-9231-F3CACB9C756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8" name="直線コネクタ 367">
          <a:extLst>
            <a:ext uri="{FF2B5EF4-FFF2-40B4-BE49-F238E27FC236}">
              <a16:creationId xmlns:a16="http://schemas.microsoft.com/office/drawing/2014/main" id="{8896A425-0EE0-4954-ABC7-B88FDE6178B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9" name="テキスト ボックス 368">
          <a:extLst>
            <a:ext uri="{FF2B5EF4-FFF2-40B4-BE49-F238E27FC236}">
              <a16:creationId xmlns:a16="http://schemas.microsoft.com/office/drawing/2014/main" id="{6EA67039-DED7-48AB-B3AB-5F80FC9EB27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0" name="【保健センター・保健所】&#10;一人当たり面積グラフ枠">
          <a:extLst>
            <a:ext uri="{FF2B5EF4-FFF2-40B4-BE49-F238E27FC236}">
              <a16:creationId xmlns:a16="http://schemas.microsoft.com/office/drawing/2014/main" id="{7DB4D478-1839-413C-BAC8-4389EBF56C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371" name="直線コネクタ 370">
          <a:extLst>
            <a:ext uri="{FF2B5EF4-FFF2-40B4-BE49-F238E27FC236}">
              <a16:creationId xmlns:a16="http://schemas.microsoft.com/office/drawing/2014/main" id="{80FCB41A-A026-43D4-BE34-A75067605088}"/>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372" name="【保健センター・保健所】&#10;一人当たり面積最小値テキスト">
          <a:extLst>
            <a:ext uri="{FF2B5EF4-FFF2-40B4-BE49-F238E27FC236}">
              <a16:creationId xmlns:a16="http://schemas.microsoft.com/office/drawing/2014/main" id="{A1587E2A-B976-4A02-B49C-D08B15705AFC}"/>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373" name="直線コネクタ 372">
          <a:extLst>
            <a:ext uri="{FF2B5EF4-FFF2-40B4-BE49-F238E27FC236}">
              <a16:creationId xmlns:a16="http://schemas.microsoft.com/office/drawing/2014/main" id="{5987C645-5E11-456E-B926-3C7F27A80DA1}"/>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374" name="【保健センター・保健所】&#10;一人当たり面積最大値テキスト">
          <a:extLst>
            <a:ext uri="{FF2B5EF4-FFF2-40B4-BE49-F238E27FC236}">
              <a16:creationId xmlns:a16="http://schemas.microsoft.com/office/drawing/2014/main" id="{F192C8BD-BD97-42DD-92E2-1943EA097E61}"/>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375" name="直線コネクタ 374">
          <a:extLst>
            <a:ext uri="{FF2B5EF4-FFF2-40B4-BE49-F238E27FC236}">
              <a16:creationId xmlns:a16="http://schemas.microsoft.com/office/drawing/2014/main" id="{AEABAFA6-8FAC-48EF-94B5-9A4CCFF714F9}"/>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376" name="【保健センター・保健所】&#10;一人当たり面積平均値テキスト">
          <a:extLst>
            <a:ext uri="{FF2B5EF4-FFF2-40B4-BE49-F238E27FC236}">
              <a16:creationId xmlns:a16="http://schemas.microsoft.com/office/drawing/2014/main" id="{8CD62F73-98EC-4693-8178-7AEEEBF3BA4E}"/>
            </a:ext>
          </a:extLst>
        </xdr:cNvPr>
        <xdr:cNvSpPr txBox="1"/>
      </xdr:nvSpPr>
      <xdr:spPr>
        <a:xfrm>
          <a:off x="22199600" y="106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377" name="フローチャート: 判断 376">
          <a:extLst>
            <a:ext uri="{FF2B5EF4-FFF2-40B4-BE49-F238E27FC236}">
              <a16:creationId xmlns:a16="http://schemas.microsoft.com/office/drawing/2014/main" id="{7F85DFDE-9B10-46D3-B697-B0F2F0028211}"/>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378" name="フローチャート: 判断 377">
          <a:extLst>
            <a:ext uri="{FF2B5EF4-FFF2-40B4-BE49-F238E27FC236}">
              <a16:creationId xmlns:a16="http://schemas.microsoft.com/office/drawing/2014/main" id="{8465AE16-460A-421C-B98D-15F38BBE636E}"/>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379" name="フローチャート: 判断 378">
          <a:extLst>
            <a:ext uri="{FF2B5EF4-FFF2-40B4-BE49-F238E27FC236}">
              <a16:creationId xmlns:a16="http://schemas.microsoft.com/office/drawing/2014/main" id="{80977F93-261A-4DA3-ABA5-79A58EA59CA7}"/>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380" name="フローチャート: 判断 379">
          <a:extLst>
            <a:ext uri="{FF2B5EF4-FFF2-40B4-BE49-F238E27FC236}">
              <a16:creationId xmlns:a16="http://schemas.microsoft.com/office/drawing/2014/main" id="{62E29FAD-F033-468A-AE57-B52A487F0847}"/>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381" name="フローチャート: 判断 380">
          <a:extLst>
            <a:ext uri="{FF2B5EF4-FFF2-40B4-BE49-F238E27FC236}">
              <a16:creationId xmlns:a16="http://schemas.microsoft.com/office/drawing/2014/main" id="{790E948A-CD62-4D78-A995-759B3EBE06A2}"/>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4CCC4149-FBE0-40EA-8498-DFF545EC70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62AD1634-7C29-4843-A734-633A05EB5C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71346A78-2FAD-4099-BC88-99DABC79B9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03A427D3-5CB3-46AF-B324-D55043EDA4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CE61C07C-C2EE-4F54-91E6-168F954776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79731</xdr:rowOff>
    </xdr:from>
    <xdr:to>
      <xdr:col>116</xdr:col>
      <xdr:colOff>114300</xdr:colOff>
      <xdr:row>64</xdr:row>
      <xdr:rowOff>9881</xdr:rowOff>
    </xdr:to>
    <xdr:sp macro="" textlink="">
      <xdr:nvSpPr>
        <xdr:cNvPr id="387" name="楕円 386">
          <a:extLst>
            <a:ext uri="{FF2B5EF4-FFF2-40B4-BE49-F238E27FC236}">
              <a16:creationId xmlns:a16="http://schemas.microsoft.com/office/drawing/2014/main" id="{864898F6-28D5-440B-AE38-416EF5552AED}"/>
            </a:ext>
          </a:extLst>
        </xdr:cNvPr>
        <xdr:cNvSpPr/>
      </xdr:nvSpPr>
      <xdr:spPr>
        <a:xfrm>
          <a:off x="22110700" y="108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22268</xdr:rowOff>
    </xdr:from>
    <xdr:ext cx="469744" cy="259045"/>
    <xdr:sp macro="" textlink="">
      <xdr:nvSpPr>
        <xdr:cNvPr id="388" name="【保健センター・保健所】&#10;一人当たり面積該当値テキスト">
          <a:extLst>
            <a:ext uri="{FF2B5EF4-FFF2-40B4-BE49-F238E27FC236}">
              <a16:creationId xmlns:a16="http://schemas.microsoft.com/office/drawing/2014/main" id="{926F3146-C647-46AF-ABCD-565847113A7C}"/>
            </a:ext>
          </a:extLst>
        </xdr:cNvPr>
        <xdr:cNvSpPr txBox="1"/>
      </xdr:nvSpPr>
      <xdr:spPr>
        <a:xfrm>
          <a:off x="22199600" y="108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160596</xdr:rowOff>
    </xdr:from>
    <xdr:ext cx="469744" cy="259045"/>
    <xdr:sp macro="" textlink="">
      <xdr:nvSpPr>
        <xdr:cNvPr id="389" name="n_1aveValue【保健センター・保健所】&#10;一人当たり面積">
          <a:extLst>
            <a:ext uri="{FF2B5EF4-FFF2-40B4-BE49-F238E27FC236}">
              <a16:creationId xmlns:a16="http://schemas.microsoft.com/office/drawing/2014/main" id="{4873FB93-0155-4D42-9374-8DF7150803E8}"/>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390" name="n_2aveValue【保健センター・保健所】&#10;一人当たり面積">
          <a:extLst>
            <a:ext uri="{FF2B5EF4-FFF2-40B4-BE49-F238E27FC236}">
              <a16:creationId xmlns:a16="http://schemas.microsoft.com/office/drawing/2014/main" id="{FBBF4DFB-46B3-4FC1-BB29-066BA0FDD3C4}"/>
            </a:ext>
          </a:extLst>
        </xdr:cNvPr>
        <xdr:cNvSpPr txBox="1"/>
      </xdr:nvSpPr>
      <xdr:spPr>
        <a:xfrm>
          <a:off x="20199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151909</xdr:rowOff>
    </xdr:from>
    <xdr:ext cx="469744" cy="259045"/>
    <xdr:sp macro="" textlink="">
      <xdr:nvSpPr>
        <xdr:cNvPr id="391" name="n_3aveValue【保健センター・保健所】&#10;一人当たり面積">
          <a:extLst>
            <a:ext uri="{FF2B5EF4-FFF2-40B4-BE49-F238E27FC236}">
              <a16:creationId xmlns:a16="http://schemas.microsoft.com/office/drawing/2014/main" id="{045077D0-4DDC-41D9-8C73-CA4F2F6890A0}"/>
            </a:ext>
          </a:extLst>
        </xdr:cNvPr>
        <xdr:cNvSpPr txBox="1"/>
      </xdr:nvSpPr>
      <xdr:spPr>
        <a:xfrm>
          <a:off x="19310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155109</xdr:rowOff>
    </xdr:from>
    <xdr:ext cx="469744" cy="259045"/>
    <xdr:sp macro="" textlink="">
      <xdr:nvSpPr>
        <xdr:cNvPr id="392" name="n_4aveValue【保健センター・保健所】&#10;一人当たり面積">
          <a:extLst>
            <a:ext uri="{FF2B5EF4-FFF2-40B4-BE49-F238E27FC236}">
              <a16:creationId xmlns:a16="http://schemas.microsoft.com/office/drawing/2014/main" id="{420A003D-7E5D-4BCD-BDD5-63BB2D113507}"/>
            </a:ext>
          </a:extLst>
        </xdr:cNvPr>
        <xdr:cNvSpPr txBox="1"/>
      </xdr:nvSpPr>
      <xdr:spPr>
        <a:xfrm>
          <a:off x="18421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3" name="正方形/長方形 392">
          <a:extLst>
            <a:ext uri="{FF2B5EF4-FFF2-40B4-BE49-F238E27FC236}">
              <a16:creationId xmlns:a16="http://schemas.microsoft.com/office/drawing/2014/main" id="{D0A98F6B-F295-49A4-85D5-A8FED1B3FF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4" name="正方形/長方形 393">
          <a:extLst>
            <a:ext uri="{FF2B5EF4-FFF2-40B4-BE49-F238E27FC236}">
              <a16:creationId xmlns:a16="http://schemas.microsoft.com/office/drawing/2014/main" id="{187B5398-2784-4C6C-8261-7CC18ADC29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5" name="正方形/長方形 394">
          <a:extLst>
            <a:ext uri="{FF2B5EF4-FFF2-40B4-BE49-F238E27FC236}">
              <a16:creationId xmlns:a16="http://schemas.microsoft.com/office/drawing/2014/main" id="{BF79D35E-30F9-4C8C-A0D8-1D7AB4D3F6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6" name="正方形/長方形 395">
          <a:extLst>
            <a:ext uri="{FF2B5EF4-FFF2-40B4-BE49-F238E27FC236}">
              <a16:creationId xmlns:a16="http://schemas.microsoft.com/office/drawing/2014/main" id="{8705E521-5250-463A-A32E-ED7A2BF4C3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7" name="正方形/長方形 396">
          <a:extLst>
            <a:ext uri="{FF2B5EF4-FFF2-40B4-BE49-F238E27FC236}">
              <a16:creationId xmlns:a16="http://schemas.microsoft.com/office/drawing/2014/main" id="{190F077B-CFDA-4E69-9526-38C6214A47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8" name="正方形/長方形 397">
          <a:extLst>
            <a:ext uri="{FF2B5EF4-FFF2-40B4-BE49-F238E27FC236}">
              <a16:creationId xmlns:a16="http://schemas.microsoft.com/office/drawing/2014/main" id="{4F53B015-5723-4B8D-A208-918847ECEE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9" name="正方形/長方形 398">
          <a:extLst>
            <a:ext uri="{FF2B5EF4-FFF2-40B4-BE49-F238E27FC236}">
              <a16:creationId xmlns:a16="http://schemas.microsoft.com/office/drawing/2014/main" id="{24BA67AF-BC38-49A4-99FE-7047BF3C50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0" name="正方形/長方形 399">
          <a:extLst>
            <a:ext uri="{FF2B5EF4-FFF2-40B4-BE49-F238E27FC236}">
              <a16:creationId xmlns:a16="http://schemas.microsoft.com/office/drawing/2014/main" id="{49CC31F9-C5E8-41C9-AF36-30DD180CA8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1" name="テキスト ボックス 400">
          <a:extLst>
            <a:ext uri="{FF2B5EF4-FFF2-40B4-BE49-F238E27FC236}">
              <a16:creationId xmlns:a16="http://schemas.microsoft.com/office/drawing/2014/main" id="{605F8532-CEC0-43ED-A6F6-0080EDFEA6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2" name="直線コネクタ 401">
          <a:extLst>
            <a:ext uri="{FF2B5EF4-FFF2-40B4-BE49-F238E27FC236}">
              <a16:creationId xmlns:a16="http://schemas.microsoft.com/office/drawing/2014/main" id="{7C77EAE5-2017-4904-9961-9952C786193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3" name="テキスト ボックス 402">
          <a:extLst>
            <a:ext uri="{FF2B5EF4-FFF2-40B4-BE49-F238E27FC236}">
              <a16:creationId xmlns:a16="http://schemas.microsoft.com/office/drawing/2014/main" id="{DF921DCE-7FFA-42F9-BB6D-25D6AA06DC7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4" name="直線コネクタ 403">
          <a:extLst>
            <a:ext uri="{FF2B5EF4-FFF2-40B4-BE49-F238E27FC236}">
              <a16:creationId xmlns:a16="http://schemas.microsoft.com/office/drawing/2014/main" id="{5FAEF52B-92D4-4E67-8087-7D32B1641E7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05" name="テキスト ボックス 404">
          <a:extLst>
            <a:ext uri="{FF2B5EF4-FFF2-40B4-BE49-F238E27FC236}">
              <a16:creationId xmlns:a16="http://schemas.microsoft.com/office/drawing/2014/main" id="{174A55BC-8332-4BB8-B1BB-5C7BAD94DA8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6" name="直線コネクタ 405">
          <a:extLst>
            <a:ext uri="{FF2B5EF4-FFF2-40B4-BE49-F238E27FC236}">
              <a16:creationId xmlns:a16="http://schemas.microsoft.com/office/drawing/2014/main" id="{42DFB189-BC60-4037-8AFA-63C39B3901A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7" name="テキスト ボックス 406">
          <a:extLst>
            <a:ext uri="{FF2B5EF4-FFF2-40B4-BE49-F238E27FC236}">
              <a16:creationId xmlns:a16="http://schemas.microsoft.com/office/drawing/2014/main" id="{14934A31-E4B0-4867-A9E0-94454C559E2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8" name="直線コネクタ 407">
          <a:extLst>
            <a:ext uri="{FF2B5EF4-FFF2-40B4-BE49-F238E27FC236}">
              <a16:creationId xmlns:a16="http://schemas.microsoft.com/office/drawing/2014/main" id="{649C5D40-6170-410B-9195-0CA5AB932E3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9" name="テキスト ボックス 408">
          <a:extLst>
            <a:ext uri="{FF2B5EF4-FFF2-40B4-BE49-F238E27FC236}">
              <a16:creationId xmlns:a16="http://schemas.microsoft.com/office/drawing/2014/main" id="{B74AD21A-7075-403F-B39F-9CF94D73216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0" name="直線コネクタ 409">
          <a:extLst>
            <a:ext uri="{FF2B5EF4-FFF2-40B4-BE49-F238E27FC236}">
              <a16:creationId xmlns:a16="http://schemas.microsoft.com/office/drawing/2014/main" id="{050C6FC0-913F-44D7-8EB9-F9147D1E13B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1" name="テキスト ボックス 410">
          <a:extLst>
            <a:ext uri="{FF2B5EF4-FFF2-40B4-BE49-F238E27FC236}">
              <a16:creationId xmlns:a16="http://schemas.microsoft.com/office/drawing/2014/main" id="{54A902D3-B3A5-49A0-A0AE-810019F61BE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2" name="直線コネクタ 411">
          <a:extLst>
            <a:ext uri="{FF2B5EF4-FFF2-40B4-BE49-F238E27FC236}">
              <a16:creationId xmlns:a16="http://schemas.microsoft.com/office/drawing/2014/main" id="{E808FCFC-2871-472C-AC55-85759CAB8E6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13" name="テキスト ボックス 412">
          <a:extLst>
            <a:ext uri="{FF2B5EF4-FFF2-40B4-BE49-F238E27FC236}">
              <a16:creationId xmlns:a16="http://schemas.microsoft.com/office/drawing/2014/main" id="{887597D8-413A-4E73-BF50-5D0FDD1791F5}"/>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4" name="直線コネクタ 413">
          <a:extLst>
            <a:ext uri="{FF2B5EF4-FFF2-40B4-BE49-F238E27FC236}">
              <a16:creationId xmlns:a16="http://schemas.microsoft.com/office/drawing/2014/main" id="{A106D32A-7A9D-4BE4-A21D-F3049B16CE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5" name="【消防施設】&#10;有形固定資産減価償却率グラフ枠">
          <a:extLst>
            <a:ext uri="{FF2B5EF4-FFF2-40B4-BE49-F238E27FC236}">
              <a16:creationId xmlns:a16="http://schemas.microsoft.com/office/drawing/2014/main" id="{236E8433-3066-47C7-A247-989CAC161BD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16" name="直線コネクタ 415">
          <a:extLst>
            <a:ext uri="{FF2B5EF4-FFF2-40B4-BE49-F238E27FC236}">
              <a16:creationId xmlns:a16="http://schemas.microsoft.com/office/drawing/2014/main" id="{EA816A92-BE05-43B2-9E0B-D47420CC3A5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17" name="【消防施設】&#10;有形固定資産減価償却率最小値テキスト">
          <a:extLst>
            <a:ext uri="{FF2B5EF4-FFF2-40B4-BE49-F238E27FC236}">
              <a16:creationId xmlns:a16="http://schemas.microsoft.com/office/drawing/2014/main" id="{D4CAAA0A-A8DC-4255-82A4-0A4C34A42551}"/>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18" name="直線コネクタ 417">
          <a:extLst>
            <a:ext uri="{FF2B5EF4-FFF2-40B4-BE49-F238E27FC236}">
              <a16:creationId xmlns:a16="http://schemas.microsoft.com/office/drawing/2014/main" id="{B0B9D732-3629-421D-8713-954D19F3D405}"/>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19" name="【消防施設】&#10;有形固定資産減価償却率最大値テキスト">
          <a:extLst>
            <a:ext uri="{FF2B5EF4-FFF2-40B4-BE49-F238E27FC236}">
              <a16:creationId xmlns:a16="http://schemas.microsoft.com/office/drawing/2014/main" id="{FA2C9E0F-F3D4-498B-9D73-55D05EB3410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20" name="直線コネクタ 419">
          <a:extLst>
            <a:ext uri="{FF2B5EF4-FFF2-40B4-BE49-F238E27FC236}">
              <a16:creationId xmlns:a16="http://schemas.microsoft.com/office/drawing/2014/main" id="{9EF63C58-0C45-4A60-BA96-5F129F91DC8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421" name="【消防施設】&#10;有形固定資産減価償却率平均値テキスト">
          <a:extLst>
            <a:ext uri="{FF2B5EF4-FFF2-40B4-BE49-F238E27FC236}">
              <a16:creationId xmlns:a16="http://schemas.microsoft.com/office/drawing/2014/main" id="{10F75FCD-CEB8-4A4A-BBE2-92D0AEA87F3E}"/>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22" name="フローチャート: 判断 421">
          <a:extLst>
            <a:ext uri="{FF2B5EF4-FFF2-40B4-BE49-F238E27FC236}">
              <a16:creationId xmlns:a16="http://schemas.microsoft.com/office/drawing/2014/main" id="{98D47229-3DE8-4AFE-B600-571C4261606F}"/>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23" name="フローチャート: 判断 422">
          <a:extLst>
            <a:ext uri="{FF2B5EF4-FFF2-40B4-BE49-F238E27FC236}">
              <a16:creationId xmlns:a16="http://schemas.microsoft.com/office/drawing/2014/main" id="{7E03BDAF-B9A3-44DD-8D7C-0744FFFC24CF}"/>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24" name="フローチャート: 判断 423">
          <a:extLst>
            <a:ext uri="{FF2B5EF4-FFF2-40B4-BE49-F238E27FC236}">
              <a16:creationId xmlns:a16="http://schemas.microsoft.com/office/drawing/2014/main" id="{5B0B3575-6BB6-416F-B93A-93D0246049BA}"/>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25" name="フローチャート: 判断 424">
          <a:extLst>
            <a:ext uri="{FF2B5EF4-FFF2-40B4-BE49-F238E27FC236}">
              <a16:creationId xmlns:a16="http://schemas.microsoft.com/office/drawing/2014/main" id="{1A8D5DE4-FC6A-4B9F-9932-A7DBE07783FA}"/>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26" name="フローチャート: 判断 425">
          <a:extLst>
            <a:ext uri="{FF2B5EF4-FFF2-40B4-BE49-F238E27FC236}">
              <a16:creationId xmlns:a16="http://schemas.microsoft.com/office/drawing/2014/main" id="{7C4F67EC-FC3D-4F1B-967E-335A4B2DB494}"/>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74A3486E-B3B8-455F-B5AB-3C5E32A4571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734AD7EE-8703-4CF3-BD56-D7876A32EE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986F1678-3D53-4FFB-93D6-AF2308272D1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594BCC0C-BF5D-4F1A-B2DD-1BDFE47660A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1F7CD31E-D8F2-4A86-A696-57C86834AB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99061</xdr:rowOff>
    </xdr:from>
    <xdr:to>
      <xdr:col>85</xdr:col>
      <xdr:colOff>177800</xdr:colOff>
      <xdr:row>83</xdr:row>
      <xdr:rowOff>29211</xdr:rowOff>
    </xdr:to>
    <xdr:sp macro="" textlink="">
      <xdr:nvSpPr>
        <xdr:cNvPr id="432" name="楕円 431">
          <a:extLst>
            <a:ext uri="{FF2B5EF4-FFF2-40B4-BE49-F238E27FC236}">
              <a16:creationId xmlns:a16="http://schemas.microsoft.com/office/drawing/2014/main" id="{4F3E5BD0-909A-47DD-80F2-A0D71358FD33}"/>
            </a:ext>
          </a:extLst>
        </xdr:cNvPr>
        <xdr:cNvSpPr/>
      </xdr:nvSpPr>
      <xdr:spPr>
        <a:xfrm>
          <a:off x="16268700" y="141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77488</xdr:rowOff>
    </xdr:from>
    <xdr:ext cx="405111" cy="259045"/>
    <xdr:sp macro="" textlink="">
      <xdr:nvSpPr>
        <xdr:cNvPr id="433" name="【消防施設】&#10;有形固定資産減価償却率該当値テキスト">
          <a:extLst>
            <a:ext uri="{FF2B5EF4-FFF2-40B4-BE49-F238E27FC236}">
              <a16:creationId xmlns:a16="http://schemas.microsoft.com/office/drawing/2014/main" id="{F530A7FA-3B22-4916-AA1A-AD743B300646}"/>
            </a:ext>
          </a:extLst>
        </xdr:cNvPr>
        <xdr:cNvSpPr txBox="1"/>
      </xdr:nvSpPr>
      <xdr:spPr>
        <a:xfrm>
          <a:off x="16357600" y="1413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82550</xdr:rowOff>
    </xdr:from>
    <xdr:to>
      <xdr:col>81</xdr:col>
      <xdr:colOff>101600</xdr:colOff>
      <xdr:row>84</xdr:row>
      <xdr:rowOff>12700</xdr:rowOff>
    </xdr:to>
    <xdr:sp macro="" textlink="">
      <xdr:nvSpPr>
        <xdr:cNvPr id="434" name="楕円 433">
          <a:extLst>
            <a:ext uri="{FF2B5EF4-FFF2-40B4-BE49-F238E27FC236}">
              <a16:creationId xmlns:a16="http://schemas.microsoft.com/office/drawing/2014/main" id="{B859A513-0F4E-49A3-B5F6-4D97F5831AF2}"/>
            </a:ext>
          </a:extLst>
        </xdr:cNvPr>
        <xdr:cNvSpPr/>
      </xdr:nvSpPr>
      <xdr:spPr>
        <a:xfrm>
          <a:off x="15430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149861</xdr:rowOff>
    </xdr:from>
    <xdr:to>
      <xdr:col>85</xdr:col>
      <xdr:colOff>127000</xdr:colOff>
      <xdr:row>83</xdr:row>
      <xdr:rowOff>133350</xdr:rowOff>
    </xdr:to>
    <xdr:cxnSp macro="">
      <xdr:nvCxnSpPr>
        <xdr:cNvPr id="435" name="直線コネクタ 434">
          <a:extLst>
            <a:ext uri="{FF2B5EF4-FFF2-40B4-BE49-F238E27FC236}">
              <a16:creationId xmlns:a16="http://schemas.microsoft.com/office/drawing/2014/main" id="{B11BBF64-726D-458F-B7F1-DE1CF1BAA3D4}"/>
            </a:ext>
          </a:extLst>
        </xdr:cNvPr>
        <xdr:cNvCxnSpPr/>
      </xdr:nvCxnSpPr>
      <xdr:spPr>
        <a:xfrm flipV="1">
          <a:off x="15481300" y="14208761"/>
          <a:ext cx="838200" cy="15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436" name="楕円 435">
          <a:extLst>
            <a:ext uri="{FF2B5EF4-FFF2-40B4-BE49-F238E27FC236}">
              <a16:creationId xmlns:a16="http://schemas.microsoft.com/office/drawing/2014/main" id="{CF47D022-7B55-427C-9057-7B593B572EC8}"/>
            </a:ext>
          </a:extLst>
        </xdr:cNvPr>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133350</xdr:rowOff>
    </xdr:to>
    <xdr:cxnSp macro="">
      <xdr:nvCxnSpPr>
        <xdr:cNvPr id="437" name="直線コネクタ 436">
          <a:extLst>
            <a:ext uri="{FF2B5EF4-FFF2-40B4-BE49-F238E27FC236}">
              <a16:creationId xmlns:a16="http://schemas.microsoft.com/office/drawing/2014/main" id="{2989CA50-417F-4D12-B560-162C0A9317F1}"/>
            </a:ext>
          </a:extLst>
        </xdr:cNvPr>
        <xdr:cNvCxnSpPr/>
      </xdr:nvCxnSpPr>
      <xdr:spPr>
        <a:xfrm>
          <a:off x="14592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6350</xdr:rowOff>
    </xdr:from>
    <xdr:to>
      <xdr:col>72</xdr:col>
      <xdr:colOff>38100</xdr:colOff>
      <xdr:row>83</xdr:row>
      <xdr:rowOff>107950</xdr:rowOff>
    </xdr:to>
    <xdr:sp macro="" textlink="">
      <xdr:nvSpPr>
        <xdr:cNvPr id="438" name="楕円 437">
          <a:extLst>
            <a:ext uri="{FF2B5EF4-FFF2-40B4-BE49-F238E27FC236}">
              <a16:creationId xmlns:a16="http://schemas.microsoft.com/office/drawing/2014/main" id="{BF0D3FFD-EAE8-4531-8422-992B0EB514C2}"/>
            </a:ext>
          </a:extLst>
        </xdr:cNvPr>
        <xdr:cNvSpPr/>
      </xdr:nvSpPr>
      <xdr:spPr>
        <a:xfrm>
          <a:off x="1365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57150</xdr:rowOff>
    </xdr:from>
    <xdr:to>
      <xdr:col>76</xdr:col>
      <xdr:colOff>114300</xdr:colOff>
      <xdr:row>83</xdr:row>
      <xdr:rowOff>95250</xdr:rowOff>
    </xdr:to>
    <xdr:cxnSp macro="">
      <xdr:nvCxnSpPr>
        <xdr:cNvPr id="439" name="直線コネクタ 438">
          <a:extLst>
            <a:ext uri="{FF2B5EF4-FFF2-40B4-BE49-F238E27FC236}">
              <a16:creationId xmlns:a16="http://schemas.microsoft.com/office/drawing/2014/main" id="{4C4420EB-8621-4154-AA54-93E82546C443}"/>
            </a:ext>
          </a:extLst>
        </xdr:cNvPr>
        <xdr:cNvCxnSpPr/>
      </xdr:nvCxnSpPr>
      <xdr:spPr>
        <a:xfrm>
          <a:off x="13703300" y="1428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139700</xdr:rowOff>
    </xdr:from>
    <xdr:to>
      <xdr:col>67</xdr:col>
      <xdr:colOff>101600</xdr:colOff>
      <xdr:row>83</xdr:row>
      <xdr:rowOff>69850</xdr:rowOff>
    </xdr:to>
    <xdr:sp macro="" textlink="">
      <xdr:nvSpPr>
        <xdr:cNvPr id="440" name="楕円 439">
          <a:extLst>
            <a:ext uri="{FF2B5EF4-FFF2-40B4-BE49-F238E27FC236}">
              <a16:creationId xmlns:a16="http://schemas.microsoft.com/office/drawing/2014/main" id="{AE35C5B6-8A33-4EA5-8A1F-EAEB971BDDE0}"/>
            </a:ext>
          </a:extLst>
        </xdr:cNvPr>
        <xdr:cNvSpPr/>
      </xdr:nvSpPr>
      <xdr:spPr>
        <a:xfrm>
          <a:off x="1276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19050</xdr:rowOff>
    </xdr:from>
    <xdr:to>
      <xdr:col>71</xdr:col>
      <xdr:colOff>177800</xdr:colOff>
      <xdr:row>83</xdr:row>
      <xdr:rowOff>57150</xdr:rowOff>
    </xdr:to>
    <xdr:cxnSp macro="">
      <xdr:nvCxnSpPr>
        <xdr:cNvPr id="441" name="直線コネクタ 440">
          <a:extLst>
            <a:ext uri="{FF2B5EF4-FFF2-40B4-BE49-F238E27FC236}">
              <a16:creationId xmlns:a16="http://schemas.microsoft.com/office/drawing/2014/main" id="{92D0818D-5433-4994-AA25-38259FC453DD}"/>
            </a:ext>
          </a:extLst>
        </xdr:cNvPr>
        <xdr:cNvCxnSpPr/>
      </xdr:nvCxnSpPr>
      <xdr:spPr>
        <a:xfrm>
          <a:off x="12814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42" name="n_1aveValue【消防施設】&#10;有形固定資産減価償却率">
          <a:extLst>
            <a:ext uri="{FF2B5EF4-FFF2-40B4-BE49-F238E27FC236}">
              <a16:creationId xmlns:a16="http://schemas.microsoft.com/office/drawing/2014/main" id="{75F4A1DD-A8AA-42ED-9226-A862A27C14AB}"/>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443" name="n_2aveValue【消防施設】&#10;有形固定資産減価償却率">
          <a:extLst>
            <a:ext uri="{FF2B5EF4-FFF2-40B4-BE49-F238E27FC236}">
              <a16:creationId xmlns:a16="http://schemas.microsoft.com/office/drawing/2014/main" id="{0C235631-FFA6-4983-BAFD-9C1C51584D3F}"/>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444" name="n_3aveValue【消防施設】&#10;有形固定資産減価償却率">
          <a:extLst>
            <a:ext uri="{FF2B5EF4-FFF2-40B4-BE49-F238E27FC236}">
              <a16:creationId xmlns:a16="http://schemas.microsoft.com/office/drawing/2014/main" id="{1036E123-CF80-4DCF-991E-A7A1F71E20DB}"/>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445" name="n_4aveValue【消防施設】&#10;有形固定資産減価償却率">
          <a:extLst>
            <a:ext uri="{FF2B5EF4-FFF2-40B4-BE49-F238E27FC236}">
              <a16:creationId xmlns:a16="http://schemas.microsoft.com/office/drawing/2014/main" id="{CE3195D0-1DA8-462A-B4E6-C817FB1F2B86}"/>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3827</xdr:rowOff>
    </xdr:from>
    <xdr:ext cx="405111" cy="259045"/>
    <xdr:sp macro="" textlink="">
      <xdr:nvSpPr>
        <xdr:cNvPr id="446" name="n_1mainValue【消防施設】&#10;有形固定資産減価償却率">
          <a:extLst>
            <a:ext uri="{FF2B5EF4-FFF2-40B4-BE49-F238E27FC236}">
              <a16:creationId xmlns:a16="http://schemas.microsoft.com/office/drawing/2014/main" id="{5DDE9A0A-CE35-4667-BBD0-15D362ECA0EC}"/>
            </a:ext>
          </a:extLst>
        </xdr:cNvPr>
        <xdr:cNvSpPr txBox="1"/>
      </xdr:nvSpPr>
      <xdr:spPr>
        <a:xfrm>
          <a:off x="15266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447" name="n_2mainValue【消防施設】&#10;有形固定資産減価償却率">
          <a:extLst>
            <a:ext uri="{FF2B5EF4-FFF2-40B4-BE49-F238E27FC236}">
              <a16:creationId xmlns:a16="http://schemas.microsoft.com/office/drawing/2014/main" id="{4BCC35B6-A15B-46C6-BB63-436B4A4A2F2A}"/>
            </a:ext>
          </a:extLst>
        </xdr:cNvPr>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99077</xdr:rowOff>
    </xdr:from>
    <xdr:ext cx="405111" cy="259045"/>
    <xdr:sp macro="" textlink="">
      <xdr:nvSpPr>
        <xdr:cNvPr id="448" name="n_3mainValue【消防施設】&#10;有形固定資産減価償却率">
          <a:extLst>
            <a:ext uri="{FF2B5EF4-FFF2-40B4-BE49-F238E27FC236}">
              <a16:creationId xmlns:a16="http://schemas.microsoft.com/office/drawing/2014/main" id="{54A6C6F6-B70D-4F7F-8E30-346DB767C383}"/>
            </a:ext>
          </a:extLst>
        </xdr:cNvPr>
        <xdr:cNvSpPr txBox="1"/>
      </xdr:nvSpPr>
      <xdr:spPr>
        <a:xfrm>
          <a:off x="13500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60977</xdr:rowOff>
    </xdr:from>
    <xdr:ext cx="405111" cy="259045"/>
    <xdr:sp macro="" textlink="">
      <xdr:nvSpPr>
        <xdr:cNvPr id="449" name="n_4mainValue【消防施設】&#10;有形固定資産減価償却率">
          <a:extLst>
            <a:ext uri="{FF2B5EF4-FFF2-40B4-BE49-F238E27FC236}">
              <a16:creationId xmlns:a16="http://schemas.microsoft.com/office/drawing/2014/main" id="{59D9305E-B75C-4386-B88B-66209623C54C}"/>
            </a:ext>
          </a:extLst>
        </xdr:cNvPr>
        <xdr:cNvSpPr txBox="1"/>
      </xdr:nvSpPr>
      <xdr:spPr>
        <a:xfrm>
          <a:off x="12611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0" name="正方形/長方形 449">
          <a:extLst>
            <a:ext uri="{FF2B5EF4-FFF2-40B4-BE49-F238E27FC236}">
              <a16:creationId xmlns:a16="http://schemas.microsoft.com/office/drawing/2014/main" id="{D1075A0F-7446-4599-B5C3-2C78E8D80A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1" name="正方形/長方形 450">
          <a:extLst>
            <a:ext uri="{FF2B5EF4-FFF2-40B4-BE49-F238E27FC236}">
              <a16:creationId xmlns:a16="http://schemas.microsoft.com/office/drawing/2014/main" id="{2901B1C3-86D0-425B-A271-CC7B504A52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2" name="正方形/長方形 451">
          <a:extLst>
            <a:ext uri="{FF2B5EF4-FFF2-40B4-BE49-F238E27FC236}">
              <a16:creationId xmlns:a16="http://schemas.microsoft.com/office/drawing/2014/main" id="{218ECF2A-9602-4AFE-854F-6E0CBD77DD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3" name="正方形/長方形 452">
          <a:extLst>
            <a:ext uri="{FF2B5EF4-FFF2-40B4-BE49-F238E27FC236}">
              <a16:creationId xmlns:a16="http://schemas.microsoft.com/office/drawing/2014/main" id="{853A9128-F6DC-45E4-9EEA-6E420B883A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4" name="正方形/長方形 453">
          <a:extLst>
            <a:ext uri="{FF2B5EF4-FFF2-40B4-BE49-F238E27FC236}">
              <a16:creationId xmlns:a16="http://schemas.microsoft.com/office/drawing/2014/main" id="{3F7B3860-4BF1-44EF-91E2-F0895D7862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5" name="正方形/長方形 454">
          <a:extLst>
            <a:ext uri="{FF2B5EF4-FFF2-40B4-BE49-F238E27FC236}">
              <a16:creationId xmlns:a16="http://schemas.microsoft.com/office/drawing/2014/main" id="{8FAB2F8E-42BB-4BC6-ACEA-3532E66913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6" name="正方形/長方形 455">
          <a:extLst>
            <a:ext uri="{FF2B5EF4-FFF2-40B4-BE49-F238E27FC236}">
              <a16:creationId xmlns:a16="http://schemas.microsoft.com/office/drawing/2014/main" id="{3B1739D9-716B-4875-8AF5-70EC960801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7" name="正方形/長方形 456">
          <a:extLst>
            <a:ext uri="{FF2B5EF4-FFF2-40B4-BE49-F238E27FC236}">
              <a16:creationId xmlns:a16="http://schemas.microsoft.com/office/drawing/2014/main" id="{40F311D0-411B-4602-883E-88F71A402ED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8" name="テキスト ボックス 457">
          <a:extLst>
            <a:ext uri="{FF2B5EF4-FFF2-40B4-BE49-F238E27FC236}">
              <a16:creationId xmlns:a16="http://schemas.microsoft.com/office/drawing/2014/main" id="{3DF5055E-592B-43B1-B903-DB5D28D1C5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9" name="直線コネクタ 458">
          <a:extLst>
            <a:ext uri="{FF2B5EF4-FFF2-40B4-BE49-F238E27FC236}">
              <a16:creationId xmlns:a16="http://schemas.microsoft.com/office/drawing/2014/main" id="{F1738E65-62BA-44D3-9F49-72E24B7BDE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0" name="直線コネクタ 459">
          <a:extLst>
            <a:ext uri="{FF2B5EF4-FFF2-40B4-BE49-F238E27FC236}">
              <a16:creationId xmlns:a16="http://schemas.microsoft.com/office/drawing/2014/main" id="{BB41141A-A358-4DBE-A32F-E6AB385E83B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1" name="テキスト ボックス 460">
          <a:extLst>
            <a:ext uri="{FF2B5EF4-FFF2-40B4-BE49-F238E27FC236}">
              <a16:creationId xmlns:a16="http://schemas.microsoft.com/office/drawing/2014/main" id="{3EEBE247-B19A-482A-8086-5A17AD80092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2" name="直線コネクタ 461">
          <a:extLst>
            <a:ext uri="{FF2B5EF4-FFF2-40B4-BE49-F238E27FC236}">
              <a16:creationId xmlns:a16="http://schemas.microsoft.com/office/drawing/2014/main" id="{F7DC58E2-6E94-445A-A61A-C7E296BDD20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3" name="テキスト ボックス 462">
          <a:extLst>
            <a:ext uri="{FF2B5EF4-FFF2-40B4-BE49-F238E27FC236}">
              <a16:creationId xmlns:a16="http://schemas.microsoft.com/office/drawing/2014/main" id="{0BF20C84-79C2-4DA3-A3B6-6E5C048E0CF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4" name="直線コネクタ 463">
          <a:extLst>
            <a:ext uri="{FF2B5EF4-FFF2-40B4-BE49-F238E27FC236}">
              <a16:creationId xmlns:a16="http://schemas.microsoft.com/office/drawing/2014/main" id="{68380928-AD2B-44C0-8DC7-04E90EBBC54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5" name="テキスト ボックス 464">
          <a:extLst>
            <a:ext uri="{FF2B5EF4-FFF2-40B4-BE49-F238E27FC236}">
              <a16:creationId xmlns:a16="http://schemas.microsoft.com/office/drawing/2014/main" id="{CC8051F8-1229-4F45-ADC7-5720FDA349A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6" name="直線コネクタ 465">
          <a:extLst>
            <a:ext uri="{FF2B5EF4-FFF2-40B4-BE49-F238E27FC236}">
              <a16:creationId xmlns:a16="http://schemas.microsoft.com/office/drawing/2014/main" id="{4134E991-8A70-47B6-B438-A320136BA10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7" name="テキスト ボックス 466">
          <a:extLst>
            <a:ext uri="{FF2B5EF4-FFF2-40B4-BE49-F238E27FC236}">
              <a16:creationId xmlns:a16="http://schemas.microsoft.com/office/drawing/2014/main" id="{4A682204-086F-4DE7-8D8F-8877E442915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8" name="直線コネクタ 467">
          <a:extLst>
            <a:ext uri="{FF2B5EF4-FFF2-40B4-BE49-F238E27FC236}">
              <a16:creationId xmlns:a16="http://schemas.microsoft.com/office/drawing/2014/main" id="{C152CB88-E3E3-4B3C-99FE-C0E8630F387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9" name="テキスト ボックス 468">
          <a:extLst>
            <a:ext uri="{FF2B5EF4-FFF2-40B4-BE49-F238E27FC236}">
              <a16:creationId xmlns:a16="http://schemas.microsoft.com/office/drawing/2014/main" id="{5C901D55-E424-4E98-9742-F6E164C0029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0" name="直線コネクタ 469">
          <a:extLst>
            <a:ext uri="{FF2B5EF4-FFF2-40B4-BE49-F238E27FC236}">
              <a16:creationId xmlns:a16="http://schemas.microsoft.com/office/drawing/2014/main" id="{65282C46-D5FD-4512-B588-256EFF4B021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1" name="テキスト ボックス 470">
          <a:extLst>
            <a:ext uri="{FF2B5EF4-FFF2-40B4-BE49-F238E27FC236}">
              <a16:creationId xmlns:a16="http://schemas.microsoft.com/office/drawing/2014/main" id="{7252F6D9-362F-4998-AE3B-64E61AF256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2" name="【消防施設】&#10;一人当たり面積グラフ枠">
          <a:extLst>
            <a:ext uri="{FF2B5EF4-FFF2-40B4-BE49-F238E27FC236}">
              <a16:creationId xmlns:a16="http://schemas.microsoft.com/office/drawing/2014/main" id="{42414416-C69A-4729-BA5B-268179517F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73" name="直線コネクタ 472">
          <a:extLst>
            <a:ext uri="{FF2B5EF4-FFF2-40B4-BE49-F238E27FC236}">
              <a16:creationId xmlns:a16="http://schemas.microsoft.com/office/drawing/2014/main" id="{E3AA122B-FC20-417D-B28E-895E427AC092}"/>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474" name="【消防施設】&#10;一人当たり面積最小値テキスト">
          <a:extLst>
            <a:ext uri="{FF2B5EF4-FFF2-40B4-BE49-F238E27FC236}">
              <a16:creationId xmlns:a16="http://schemas.microsoft.com/office/drawing/2014/main" id="{20667914-D94A-46A7-8E00-0BD6313B5BF2}"/>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475" name="直線コネクタ 474">
          <a:extLst>
            <a:ext uri="{FF2B5EF4-FFF2-40B4-BE49-F238E27FC236}">
              <a16:creationId xmlns:a16="http://schemas.microsoft.com/office/drawing/2014/main" id="{4FE8A475-8CEE-430B-93D0-D1F430592FAD}"/>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476" name="【消防施設】&#10;一人当たり面積最大値テキスト">
          <a:extLst>
            <a:ext uri="{FF2B5EF4-FFF2-40B4-BE49-F238E27FC236}">
              <a16:creationId xmlns:a16="http://schemas.microsoft.com/office/drawing/2014/main" id="{6998D781-FA71-46A5-9630-A3684F21DCA4}"/>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477" name="直線コネクタ 476">
          <a:extLst>
            <a:ext uri="{FF2B5EF4-FFF2-40B4-BE49-F238E27FC236}">
              <a16:creationId xmlns:a16="http://schemas.microsoft.com/office/drawing/2014/main" id="{10A35558-4311-4FBF-B5F5-AFDFEFEA49BA}"/>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478" name="【消防施設】&#10;一人当たり面積平均値テキスト">
          <a:extLst>
            <a:ext uri="{FF2B5EF4-FFF2-40B4-BE49-F238E27FC236}">
              <a16:creationId xmlns:a16="http://schemas.microsoft.com/office/drawing/2014/main" id="{482E7249-1259-472A-A668-D588E8E99E26}"/>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479" name="フローチャート: 判断 478">
          <a:extLst>
            <a:ext uri="{FF2B5EF4-FFF2-40B4-BE49-F238E27FC236}">
              <a16:creationId xmlns:a16="http://schemas.microsoft.com/office/drawing/2014/main" id="{50577806-193F-466D-BD8F-754775CFC70A}"/>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480" name="フローチャート: 判断 479">
          <a:extLst>
            <a:ext uri="{FF2B5EF4-FFF2-40B4-BE49-F238E27FC236}">
              <a16:creationId xmlns:a16="http://schemas.microsoft.com/office/drawing/2014/main" id="{24BD43C1-88F5-4798-83B9-38513AE3964B}"/>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481" name="フローチャート: 判断 480">
          <a:extLst>
            <a:ext uri="{FF2B5EF4-FFF2-40B4-BE49-F238E27FC236}">
              <a16:creationId xmlns:a16="http://schemas.microsoft.com/office/drawing/2014/main" id="{E2593459-1A63-49BA-83BA-84B0F324AB96}"/>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482" name="フローチャート: 判断 481">
          <a:extLst>
            <a:ext uri="{FF2B5EF4-FFF2-40B4-BE49-F238E27FC236}">
              <a16:creationId xmlns:a16="http://schemas.microsoft.com/office/drawing/2014/main" id="{22227860-51F2-4FE9-B5E6-D870267DB160}"/>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483" name="フローチャート: 判断 482">
          <a:extLst>
            <a:ext uri="{FF2B5EF4-FFF2-40B4-BE49-F238E27FC236}">
              <a16:creationId xmlns:a16="http://schemas.microsoft.com/office/drawing/2014/main" id="{2035361A-3DF6-42E9-8239-9022B2875229}"/>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788F0594-56C6-48AE-ABBB-12FD0BBCCC8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E9B2EA94-BEBB-4F5B-9356-8F44963E55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E2ECD184-5426-4E1B-B29F-18A0011644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84B76607-AC89-4BD1-AEB4-5D4EAF55F22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B3DC7EC1-DFE2-4198-8D2E-5C484D786B0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156463</xdr:rowOff>
    </xdr:from>
    <xdr:to>
      <xdr:col>116</xdr:col>
      <xdr:colOff>114300</xdr:colOff>
      <xdr:row>86</xdr:row>
      <xdr:rowOff>86613</xdr:rowOff>
    </xdr:to>
    <xdr:sp macro="" textlink="">
      <xdr:nvSpPr>
        <xdr:cNvPr id="489" name="楕円 488">
          <a:extLst>
            <a:ext uri="{FF2B5EF4-FFF2-40B4-BE49-F238E27FC236}">
              <a16:creationId xmlns:a16="http://schemas.microsoft.com/office/drawing/2014/main" id="{F84BB0CC-BDEF-47DC-9662-3F31870AD9BA}"/>
            </a:ext>
          </a:extLst>
        </xdr:cNvPr>
        <xdr:cNvSpPr/>
      </xdr:nvSpPr>
      <xdr:spPr>
        <a:xfrm>
          <a:off x="221107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96028</xdr:rowOff>
    </xdr:from>
    <xdr:ext cx="469744" cy="259045"/>
    <xdr:sp macro="" textlink="">
      <xdr:nvSpPr>
        <xdr:cNvPr id="490" name="【消防施設】&#10;一人当たり面積該当値テキスト">
          <a:extLst>
            <a:ext uri="{FF2B5EF4-FFF2-40B4-BE49-F238E27FC236}">
              <a16:creationId xmlns:a16="http://schemas.microsoft.com/office/drawing/2014/main" id="{EE6E368E-A09B-4709-9D4E-16A03E200FF7}"/>
            </a:ext>
          </a:extLst>
        </xdr:cNvPr>
        <xdr:cNvSpPr txBox="1"/>
      </xdr:nvSpPr>
      <xdr:spPr>
        <a:xfrm>
          <a:off x="22199600" y="1466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158369</xdr:rowOff>
    </xdr:from>
    <xdr:to>
      <xdr:col>112</xdr:col>
      <xdr:colOff>38100</xdr:colOff>
      <xdr:row>86</xdr:row>
      <xdr:rowOff>88519</xdr:rowOff>
    </xdr:to>
    <xdr:sp macro="" textlink="">
      <xdr:nvSpPr>
        <xdr:cNvPr id="491" name="楕円 490">
          <a:extLst>
            <a:ext uri="{FF2B5EF4-FFF2-40B4-BE49-F238E27FC236}">
              <a16:creationId xmlns:a16="http://schemas.microsoft.com/office/drawing/2014/main" id="{F319CFEB-8E7B-41E3-952C-E2230E755F4B}"/>
            </a:ext>
          </a:extLst>
        </xdr:cNvPr>
        <xdr:cNvSpPr/>
      </xdr:nvSpPr>
      <xdr:spPr>
        <a:xfrm>
          <a:off x="21272500" y="147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35813</xdr:rowOff>
    </xdr:from>
    <xdr:to>
      <xdr:col>116</xdr:col>
      <xdr:colOff>63500</xdr:colOff>
      <xdr:row>86</xdr:row>
      <xdr:rowOff>37719</xdr:rowOff>
    </xdr:to>
    <xdr:cxnSp macro="">
      <xdr:nvCxnSpPr>
        <xdr:cNvPr id="492" name="直線コネクタ 491">
          <a:extLst>
            <a:ext uri="{FF2B5EF4-FFF2-40B4-BE49-F238E27FC236}">
              <a16:creationId xmlns:a16="http://schemas.microsoft.com/office/drawing/2014/main" id="{8C99BB71-D0CE-4075-8EB3-7D5A73BCDB8B}"/>
            </a:ext>
          </a:extLst>
        </xdr:cNvPr>
        <xdr:cNvCxnSpPr/>
      </xdr:nvCxnSpPr>
      <xdr:spPr>
        <a:xfrm flipV="1">
          <a:off x="21323300" y="14780513"/>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159131</xdr:rowOff>
    </xdr:from>
    <xdr:to>
      <xdr:col>107</xdr:col>
      <xdr:colOff>101600</xdr:colOff>
      <xdr:row>86</xdr:row>
      <xdr:rowOff>89281</xdr:rowOff>
    </xdr:to>
    <xdr:sp macro="" textlink="">
      <xdr:nvSpPr>
        <xdr:cNvPr id="493" name="楕円 492">
          <a:extLst>
            <a:ext uri="{FF2B5EF4-FFF2-40B4-BE49-F238E27FC236}">
              <a16:creationId xmlns:a16="http://schemas.microsoft.com/office/drawing/2014/main" id="{152AD0EF-5BCD-49AD-85F9-EC94F3DD1C1B}"/>
            </a:ext>
          </a:extLst>
        </xdr:cNvPr>
        <xdr:cNvSpPr/>
      </xdr:nvSpPr>
      <xdr:spPr>
        <a:xfrm>
          <a:off x="20383500" y="14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37719</xdr:rowOff>
    </xdr:from>
    <xdr:to>
      <xdr:col>111</xdr:col>
      <xdr:colOff>177800</xdr:colOff>
      <xdr:row>86</xdr:row>
      <xdr:rowOff>38481</xdr:rowOff>
    </xdr:to>
    <xdr:cxnSp macro="">
      <xdr:nvCxnSpPr>
        <xdr:cNvPr id="494" name="直線コネクタ 493">
          <a:extLst>
            <a:ext uri="{FF2B5EF4-FFF2-40B4-BE49-F238E27FC236}">
              <a16:creationId xmlns:a16="http://schemas.microsoft.com/office/drawing/2014/main" id="{A5EDE2C7-F8B1-434D-B178-F1C54330C9E9}"/>
            </a:ext>
          </a:extLst>
        </xdr:cNvPr>
        <xdr:cNvCxnSpPr/>
      </xdr:nvCxnSpPr>
      <xdr:spPr>
        <a:xfrm flipV="1">
          <a:off x="20434300" y="147824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159893</xdr:rowOff>
    </xdr:from>
    <xdr:to>
      <xdr:col>102</xdr:col>
      <xdr:colOff>165100</xdr:colOff>
      <xdr:row>86</xdr:row>
      <xdr:rowOff>90043</xdr:rowOff>
    </xdr:to>
    <xdr:sp macro="" textlink="">
      <xdr:nvSpPr>
        <xdr:cNvPr id="495" name="楕円 494">
          <a:extLst>
            <a:ext uri="{FF2B5EF4-FFF2-40B4-BE49-F238E27FC236}">
              <a16:creationId xmlns:a16="http://schemas.microsoft.com/office/drawing/2014/main" id="{F1B1FA8D-AB1A-4A34-8CDA-D2FD752F27AC}"/>
            </a:ext>
          </a:extLst>
        </xdr:cNvPr>
        <xdr:cNvSpPr/>
      </xdr:nvSpPr>
      <xdr:spPr>
        <a:xfrm>
          <a:off x="19494500" y="14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38481</xdr:rowOff>
    </xdr:from>
    <xdr:to>
      <xdr:col>107</xdr:col>
      <xdr:colOff>50800</xdr:colOff>
      <xdr:row>86</xdr:row>
      <xdr:rowOff>39243</xdr:rowOff>
    </xdr:to>
    <xdr:cxnSp macro="">
      <xdr:nvCxnSpPr>
        <xdr:cNvPr id="496" name="直線コネクタ 495">
          <a:extLst>
            <a:ext uri="{FF2B5EF4-FFF2-40B4-BE49-F238E27FC236}">
              <a16:creationId xmlns:a16="http://schemas.microsoft.com/office/drawing/2014/main" id="{CD3328F5-AF8D-41C3-B814-E14B96EC3051}"/>
            </a:ext>
          </a:extLst>
        </xdr:cNvPr>
        <xdr:cNvCxnSpPr/>
      </xdr:nvCxnSpPr>
      <xdr:spPr>
        <a:xfrm flipV="1">
          <a:off x="19545300" y="1478318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160655</xdr:rowOff>
    </xdr:from>
    <xdr:to>
      <xdr:col>98</xdr:col>
      <xdr:colOff>38100</xdr:colOff>
      <xdr:row>86</xdr:row>
      <xdr:rowOff>90805</xdr:rowOff>
    </xdr:to>
    <xdr:sp macro="" textlink="">
      <xdr:nvSpPr>
        <xdr:cNvPr id="497" name="楕円 496">
          <a:extLst>
            <a:ext uri="{FF2B5EF4-FFF2-40B4-BE49-F238E27FC236}">
              <a16:creationId xmlns:a16="http://schemas.microsoft.com/office/drawing/2014/main" id="{2D03714F-A6C2-47D7-8AD3-D5E84E81D1F7}"/>
            </a:ext>
          </a:extLst>
        </xdr:cNvPr>
        <xdr:cNvSpPr/>
      </xdr:nvSpPr>
      <xdr:spPr>
        <a:xfrm>
          <a:off x="18605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39243</xdr:rowOff>
    </xdr:from>
    <xdr:to>
      <xdr:col>102</xdr:col>
      <xdr:colOff>114300</xdr:colOff>
      <xdr:row>86</xdr:row>
      <xdr:rowOff>40005</xdr:rowOff>
    </xdr:to>
    <xdr:cxnSp macro="">
      <xdr:nvCxnSpPr>
        <xdr:cNvPr id="498" name="直線コネクタ 497">
          <a:extLst>
            <a:ext uri="{FF2B5EF4-FFF2-40B4-BE49-F238E27FC236}">
              <a16:creationId xmlns:a16="http://schemas.microsoft.com/office/drawing/2014/main" id="{1B39D32F-02B0-4143-99BD-970795AD6348}"/>
            </a:ext>
          </a:extLst>
        </xdr:cNvPr>
        <xdr:cNvCxnSpPr/>
      </xdr:nvCxnSpPr>
      <xdr:spPr>
        <a:xfrm flipV="1">
          <a:off x="18656300" y="147839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499" name="n_1aveValue【消防施設】&#10;一人当たり面積">
          <a:extLst>
            <a:ext uri="{FF2B5EF4-FFF2-40B4-BE49-F238E27FC236}">
              <a16:creationId xmlns:a16="http://schemas.microsoft.com/office/drawing/2014/main" id="{E04069F2-C7C5-4C2C-B32D-991BA77E2C96}"/>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500" name="n_2aveValue【消防施設】&#10;一人当たり面積">
          <a:extLst>
            <a:ext uri="{FF2B5EF4-FFF2-40B4-BE49-F238E27FC236}">
              <a16:creationId xmlns:a16="http://schemas.microsoft.com/office/drawing/2014/main" id="{912F8D06-BE77-4B09-9793-48D274C2DCB6}"/>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501" name="n_3aveValue【消防施設】&#10;一人当たり面積">
          <a:extLst>
            <a:ext uri="{FF2B5EF4-FFF2-40B4-BE49-F238E27FC236}">
              <a16:creationId xmlns:a16="http://schemas.microsoft.com/office/drawing/2014/main" id="{1C5250DD-226B-49E9-AE01-A096713C6FC4}"/>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502" name="n_4aveValue【消防施設】&#10;一人当たり面積">
          <a:extLst>
            <a:ext uri="{FF2B5EF4-FFF2-40B4-BE49-F238E27FC236}">
              <a16:creationId xmlns:a16="http://schemas.microsoft.com/office/drawing/2014/main" id="{5B82A3EB-04CF-4103-AB89-888E72F05F5A}"/>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79646</xdr:rowOff>
    </xdr:from>
    <xdr:ext cx="469744" cy="259045"/>
    <xdr:sp macro="" textlink="">
      <xdr:nvSpPr>
        <xdr:cNvPr id="503" name="n_1mainValue【消防施設】&#10;一人当たり面積">
          <a:extLst>
            <a:ext uri="{FF2B5EF4-FFF2-40B4-BE49-F238E27FC236}">
              <a16:creationId xmlns:a16="http://schemas.microsoft.com/office/drawing/2014/main" id="{795026CA-FF8A-440F-BC98-521EEC86C16E}"/>
            </a:ext>
          </a:extLst>
        </xdr:cNvPr>
        <xdr:cNvSpPr txBox="1"/>
      </xdr:nvSpPr>
      <xdr:spPr>
        <a:xfrm>
          <a:off x="21075727" y="148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80408</xdr:rowOff>
    </xdr:from>
    <xdr:ext cx="469744" cy="259045"/>
    <xdr:sp macro="" textlink="">
      <xdr:nvSpPr>
        <xdr:cNvPr id="504" name="n_2mainValue【消防施設】&#10;一人当たり面積">
          <a:extLst>
            <a:ext uri="{FF2B5EF4-FFF2-40B4-BE49-F238E27FC236}">
              <a16:creationId xmlns:a16="http://schemas.microsoft.com/office/drawing/2014/main" id="{A0F29C56-36A9-41B3-8807-7B23AFDBF499}"/>
            </a:ext>
          </a:extLst>
        </xdr:cNvPr>
        <xdr:cNvSpPr txBox="1"/>
      </xdr:nvSpPr>
      <xdr:spPr>
        <a:xfrm>
          <a:off x="20199427" y="1482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81170</xdr:rowOff>
    </xdr:from>
    <xdr:ext cx="469744" cy="259045"/>
    <xdr:sp macro="" textlink="">
      <xdr:nvSpPr>
        <xdr:cNvPr id="505" name="n_3mainValue【消防施設】&#10;一人当たり面積">
          <a:extLst>
            <a:ext uri="{FF2B5EF4-FFF2-40B4-BE49-F238E27FC236}">
              <a16:creationId xmlns:a16="http://schemas.microsoft.com/office/drawing/2014/main" id="{F26F3D9A-5EC2-4268-949E-DA642C737EDC}"/>
            </a:ext>
          </a:extLst>
        </xdr:cNvPr>
        <xdr:cNvSpPr txBox="1"/>
      </xdr:nvSpPr>
      <xdr:spPr>
        <a:xfrm>
          <a:off x="19310427" y="14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81932</xdr:rowOff>
    </xdr:from>
    <xdr:ext cx="469744" cy="259045"/>
    <xdr:sp macro="" textlink="">
      <xdr:nvSpPr>
        <xdr:cNvPr id="506" name="n_4mainValue【消防施設】&#10;一人当たり面積">
          <a:extLst>
            <a:ext uri="{FF2B5EF4-FFF2-40B4-BE49-F238E27FC236}">
              <a16:creationId xmlns:a16="http://schemas.microsoft.com/office/drawing/2014/main" id="{2AAD673D-C3B1-4DA3-BB46-855D48958DCB}"/>
            </a:ext>
          </a:extLst>
        </xdr:cNvPr>
        <xdr:cNvSpPr txBox="1"/>
      </xdr:nvSpPr>
      <xdr:spPr>
        <a:xfrm>
          <a:off x="184214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7" name="正方形/長方形 506">
          <a:extLst>
            <a:ext uri="{FF2B5EF4-FFF2-40B4-BE49-F238E27FC236}">
              <a16:creationId xmlns:a16="http://schemas.microsoft.com/office/drawing/2014/main" id="{4DCBE006-9407-4795-A37F-1F98FEF898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8" name="正方形/長方形 507">
          <a:extLst>
            <a:ext uri="{FF2B5EF4-FFF2-40B4-BE49-F238E27FC236}">
              <a16:creationId xmlns:a16="http://schemas.microsoft.com/office/drawing/2014/main" id="{7877BC0C-AED6-477F-A196-0174683D87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9" name="正方形/長方形 508">
          <a:extLst>
            <a:ext uri="{FF2B5EF4-FFF2-40B4-BE49-F238E27FC236}">
              <a16:creationId xmlns:a16="http://schemas.microsoft.com/office/drawing/2014/main" id="{BDD58396-F89D-4C00-A510-21420455B0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0" name="正方形/長方形 509">
          <a:extLst>
            <a:ext uri="{FF2B5EF4-FFF2-40B4-BE49-F238E27FC236}">
              <a16:creationId xmlns:a16="http://schemas.microsoft.com/office/drawing/2014/main" id="{FE7C69C2-F7CE-4F7B-B248-D578EA2DB30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1" name="正方形/長方形 510">
          <a:extLst>
            <a:ext uri="{FF2B5EF4-FFF2-40B4-BE49-F238E27FC236}">
              <a16:creationId xmlns:a16="http://schemas.microsoft.com/office/drawing/2014/main" id="{46D489A0-B6FE-4FCD-8B03-6A8AB3222D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2" name="正方形/長方形 511">
          <a:extLst>
            <a:ext uri="{FF2B5EF4-FFF2-40B4-BE49-F238E27FC236}">
              <a16:creationId xmlns:a16="http://schemas.microsoft.com/office/drawing/2014/main" id="{9DE6CEF7-E905-4E80-83FB-330D04EE3C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3" name="正方形/長方形 512">
          <a:extLst>
            <a:ext uri="{FF2B5EF4-FFF2-40B4-BE49-F238E27FC236}">
              <a16:creationId xmlns:a16="http://schemas.microsoft.com/office/drawing/2014/main" id="{AA1BB9FD-8196-4934-94B8-1C731884D8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4" name="正方形/長方形 513">
          <a:extLst>
            <a:ext uri="{FF2B5EF4-FFF2-40B4-BE49-F238E27FC236}">
              <a16:creationId xmlns:a16="http://schemas.microsoft.com/office/drawing/2014/main" id="{60D547E2-096A-411F-ACEB-560617F1AB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5" name="テキスト ボックス 514">
          <a:extLst>
            <a:ext uri="{FF2B5EF4-FFF2-40B4-BE49-F238E27FC236}">
              <a16:creationId xmlns:a16="http://schemas.microsoft.com/office/drawing/2014/main" id="{9F48BFCB-D69F-446F-AC7A-6D043963E5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6" name="直線コネクタ 515">
          <a:extLst>
            <a:ext uri="{FF2B5EF4-FFF2-40B4-BE49-F238E27FC236}">
              <a16:creationId xmlns:a16="http://schemas.microsoft.com/office/drawing/2014/main" id="{C45BD571-40E5-42FC-8E54-08FDE14DE5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17" name="テキスト ボックス 516">
          <a:extLst>
            <a:ext uri="{FF2B5EF4-FFF2-40B4-BE49-F238E27FC236}">
              <a16:creationId xmlns:a16="http://schemas.microsoft.com/office/drawing/2014/main" id="{DCF61859-D910-47D5-85F1-97F4E681A41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18" name="直線コネクタ 517">
          <a:extLst>
            <a:ext uri="{FF2B5EF4-FFF2-40B4-BE49-F238E27FC236}">
              <a16:creationId xmlns:a16="http://schemas.microsoft.com/office/drawing/2014/main" id="{5CA34F70-367F-44D3-B655-1EF427DBCD4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19" name="テキスト ボックス 518">
          <a:extLst>
            <a:ext uri="{FF2B5EF4-FFF2-40B4-BE49-F238E27FC236}">
              <a16:creationId xmlns:a16="http://schemas.microsoft.com/office/drawing/2014/main" id="{AF8DF48A-98B1-4852-99C8-C658B02B5B3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0" name="直線コネクタ 519">
          <a:extLst>
            <a:ext uri="{FF2B5EF4-FFF2-40B4-BE49-F238E27FC236}">
              <a16:creationId xmlns:a16="http://schemas.microsoft.com/office/drawing/2014/main" id="{216FE161-68A0-4D38-981D-5FA8235B828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1" name="テキスト ボックス 520">
          <a:extLst>
            <a:ext uri="{FF2B5EF4-FFF2-40B4-BE49-F238E27FC236}">
              <a16:creationId xmlns:a16="http://schemas.microsoft.com/office/drawing/2014/main" id="{842CD5DE-7764-42B6-8F59-45B39279FB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2" name="直線コネクタ 521">
          <a:extLst>
            <a:ext uri="{FF2B5EF4-FFF2-40B4-BE49-F238E27FC236}">
              <a16:creationId xmlns:a16="http://schemas.microsoft.com/office/drawing/2014/main" id="{3FFE99A5-7B80-4FD8-86BF-18A5E8B693F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3" name="テキスト ボックス 522">
          <a:extLst>
            <a:ext uri="{FF2B5EF4-FFF2-40B4-BE49-F238E27FC236}">
              <a16:creationId xmlns:a16="http://schemas.microsoft.com/office/drawing/2014/main" id="{4AC2BB8F-A6AD-4159-AA83-9725A97316D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4" name="直線コネクタ 523">
          <a:extLst>
            <a:ext uri="{FF2B5EF4-FFF2-40B4-BE49-F238E27FC236}">
              <a16:creationId xmlns:a16="http://schemas.microsoft.com/office/drawing/2014/main" id="{12F97A16-8E0A-464E-8DF8-10D38FE7619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5" name="テキスト ボックス 524">
          <a:extLst>
            <a:ext uri="{FF2B5EF4-FFF2-40B4-BE49-F238E27FC236}">
              <a16:creationId xmlns:a16="http://schemas.microsoft.com/office/drawing/2014/main" id="{BB8DAC49-304B-4C8E-BA9B-72255ED9EEB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6" name="直線コネクタ 525">
          <a:extLst>
            <a:ext uri="{FF2B5EF4-FFF2-40B4-BE49-F238E27FC236}">
              <a16:creationId xmlns:a16="http://schemas.microsoft.com/office/drawing/2014/main" id="{E1A16EB6-D3A1-4A5B-9CAC-3BCA5402405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7" name="テキスト ボックス 526">
          <a:extLst>
            <a:ext uri="{FF2B5EF4-FFF2-40B4-BE49-F238E27FC236}">
              <a16:creationId xmlns:a16="http://schemas.microsoft.com/office/drawing/2014/main" id="{5CAE21D2-D07D-456A-BA3F-336BC46DE73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8" name="直線コネクタ 527">
          <a:extLst>
            <a:ext uri="{FF2B5EF4-FFF2-40B4-BE49-F238E27FC236}">
              <a16:creationId xmlns:a16="http://schemas.microsoft.com/office/drawing/2014/main" id="{F6AE6211-2C08-488C-9B4C-667CAC594BC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29" name="テキスト ボックス 528">
          <a:extLst>
            <a:ext uri="{FF2B5EF4-FFF2-40B4-BE49-F238E27FC236}">
              <a16:creationId xmlns:a16="http://schemas.microsoft.com/office/drawing/2014/main" id="{4F52CF15-85C9-464B-8779-37116D8A5F1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a:extLst>
            <a:ext uri="{FF2B5EF4-FFF2-40B4-BE49-F238E27FC236}">
              <a16:creationId xmlns:a16="http://schemas.microsoft.com/office/drawing/2014/main" id="{EB2D814B-84D1-4846-9AD1-3C97F8CE8C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1" name="【庁舎】&#10;有形固定資産減価償却率グラフ枠">
          <a:extLst>
            <a:ext uri="{FF2B5EF4-FFF2-40B4-BE49-F238E27FC236}">
              <a16:creationId xmlns:a16="http://schemas.microsoft.com/office/drawing/2014/main" id="{E02C9D25-625E-4951-903A-48CDA9D9E5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32" name="直線コネクタ 531">
          <a:extLst>
            <a:ext uri="{FF2B5EF4-FFF2-40B4-BE49-F238E27FC236}">
              <a16:creationId xmlns:a16="http://schemas.microsoft.com/office/drawing/2014/main" id="{3E2D3CCB-8F41-498D-82B3-BA073862D45C}"/>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3" name="【庁舎】&#10;有形固定資産減価償却率最小値テキスト">
          <a:extLst>
            <a:ext uri="{FF2B5EF4-FFF2-40B4-BE49-F238E27FC236}">
              <a16:creationId xmlns:a16="http://schemas.microsoft.com/office/drawing/2014/main" id="{4C0968B7-5E6D-440A-B8A5-8C9B1B859E1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4" name="直線コネクタ 533">
          <a:extLst>
            <a:ext uri="{FF2B5EF4-FFF2-40B4-BE49-F238E27FC236}">
              <a16:creationId xmlns:a16="http://schemas.microsoft.com/office/drawing/2014/main" id="{9845AC5C-2DA5-402A-A903-126446FC427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35" name="【庁舎】&#10;有形固定資産減価償却率最大値テキスト">
          <a:extLst>
            <a:ext uri="{FF2B5EF4-FFF2-40B4-BE49-F238E27FC236}">
              <a16:creationId xmlns:a16="http://schemas.microsoft.com/office/drawing/2014/main" id="{4C2B84ED-C8F2-4938-B2AB-2F393C16302A}"/>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36" name="直線コネクタ 535">
          <a:extLst>
            <a:ext uri="{FF2B5EF4-FFF2-40B4-BE49-F238E27FC236}">
              <a16:creationId xmlns:a16="http://schemas.microsoft.com/office/drawing/2014/main" id="{B366FE4D-9B26-423F-BBEE-2B35BDA27CED}"/>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537" name="【庁舎】&#10;有形固定資産減価償却率平均値テキスト">
          <a:extLst>
            <a:ext uri="{FF2B5EF4-FFF2-40B4-BE49-F238E27FC236}">
              <a16:creationId xmlns:a16="http://schemas.microsoft.com/office/drawing/2014/main" id="{D8155F3F-2485-4D3B-BC04-FAED9C38506A}"/>
            </a:ext>
          </a:extLst>
        </xdr:cNvPr>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38" name="フローチャート: 判断 537">
          <a:extLst>
            <a:ext uri="{FF2B5EF4-FFF2-40B4-BE49-F238E27FC236}">
              <a16:creationId xmlns:a16="http://schemas.microsoft.com/office/drawing/2014/main" id="{21627141-FB0F-480B-8570-32FFA624B37F}"/>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39" name="フローチャート: 判断 538">
          <a:extLst>
            <a:ext uri="{FF2B5EF4-FFF2-40B4-BE49-F238E27FC236}">
              <a16:creationId xmlns:a16="http://schemas.microsoft.com/office/drawing/2014/main" id="{688C1B69-79F8-4414-BE31-849794B89FBC}"/>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40" name="フローチャート: 判断 539">
          <a:extLst>
            <a:ext uri="{FF2B5EF4-FFF2-40B4-BE49-F238E27FC236}">
              <a16:creationId xmlns:a16="http://schemas.microsoft.com/office/drawing/2014/main" id="{8C68B240-8D4D-420C-8E08-31C433CA9917}"/>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41" name="フローチャート: 判断 540">
          <a:extLst>
            <a:ext uri="{FF2B5EF4-FFF2-40B4-BE49-F238E27FC236}">
              <a16:creationId xmlns:a16="http://schemas.microsoft.com/office/drawing/2014/main" id="{CD5A968F-BC6B-4241-A657-4FEF32899B4B}"/>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42" name="フローチャート: 判断 541">
          <a:extLst>
            <a:ext uri="{FF2B5EF4-FFF2-40B4-BE49-F238E27FC236}">
              <a16:creationId xmlns:a16="http://schemas.microsoft.com/office/drawing/2014/main" id="{4FC90FB1-EA97-4D7E-991E-198694CF4C47}"/>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5D6202FF-C3EE-450A-A312-C011F34891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D7081FE7-F443-4EA9-B2AB-AD0DB42FC4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D27934CA-CF4B-46DA-BD91-BFB130B6FE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3FCBB2E-D324-48D2-804B-12BEA3618A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C0E16355-7722-4A81-8695-CD887A45DF6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156029</xdr:rowOff>
    </xdr:from>
    <xdr:to>
      <xdr:col>85</xdr:col>
      <xdr:colOff>177800</xdr:colOff>
      <xdr:row>102</xdr:row>
      <xdr:rowOff>86179</xdr:rowOff>
    </xdr:to>
    <xdr:sp macro="" textlink="">
      <xdr:nvSpPr>
        <xdr:cNvPr id="548" name="楕円 547">
          <a:extLst>
            <a:ext uri="{FF2B5EF4-FFF2-40B4-BE49-F238E27FC236}">
              <a16:creationId xmlns:a16="http://schemas.microsoft.com/office/drawing/2014/main" id="{5CF5D23C-9D0D-4924-8FB6-7327C2DE3063}"/>
            </a:ext>
          </a:extLst>
        </xdr:cNvPr>
        <xdr:cNvSpPr/>
      </xdr:nvSpPr>
      <xdr:spPr>
        <a:xfrm>
          <a:off x="162687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7456</xdr:rowOff>
    </xdr:from>
    <xdr:ext cx="405111" cy="259045"/>
    <xdr:sp macro="" textlink="">
      <xdr:nvSpPr>
        <xdr:cNvPr id="549" name="【庁舎】&#10;有形固定資産減価償却率該当値テキスト">
          <a:extLst>
            <a:ext uri="{FF2B5EF4-FFF2-40B4-BE49-F238E27FC236}">
              <a16:creationId xmlns:a16="http://schemas.microsoft.com/office/drawing/2014/main" id="{9804D9E6-44F8-4FCB-8A5B-0D1C12C247B3}"/>
            </a:ext>
          </a:extLst>
        </xdr:cNvPr>
        <xdr:cNvSpPr txBox="1"/>
      </xdr:nvSpPr>
      <xdr:spPr>
        <a:xfrm>
          <a:off x="16357600" y="1732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149498</xdr:rowOff>
    </xdr:from>
    <xdr:to>
      <xdr:col>81</xdr:col>
      <xdr:colOff>101600</xdr:colOff>
      <xdr:row>108</xdr:row>
      <xdr:rowOff>79648</xdr:rowOff>
    </xdr:to>
    <xdr:sp macro="" textlink="">
      <xdr:nvSpPr>
        <xdr:cNvPr id="550" name="楕円 549">
          <a:extLst>
            <a:ext uri="{FF2B5EF4-FFF2-40B4-BE49-F238E27FC236}">
              <a16:creationId xmlns:a16="http://schemas.microsoft.com/office/drawing/2014/main" id="{774021F9-F5FF-43DA-B965-C6E90E5B4E42}"/>
            </a:ext>
          </a:extLst>
        </xdr:cNvPr>
        <xdr:cNvSpPr/>
      </xdr:nvSpPr>
      <xdr:spPr>
        <a:xfrm>
          <a:off x="15430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35379</xdr:rowOff>
    </xdr:from>
    <xdr:to>
      <xdr:col>85</xdr:col>
      <xdr:colOff>127000</xdr:colOff>
      <xdr:row>108</xdr:row>
      <xdr:rowOff>28848</xdr:rowOff>
    </xdr:to>
    <xdr:cxnSp macro="">
      <xdr:nvCxnSpPr>
        <xdr:cNvPr id="551" name="直線コネクタ 550">
          <a:extLst>
            <a:ext uri="{FF2B5EF4-FFF2-40B4-BE49-F238E27FC236}">
              <a16:creationId xmlns:a16="http://schemas.microsoft.com/office/drawing/2014/main" id="{9173F6C8-71AD-4919-8934-1A38057FB319}"/>
            </a:ext>
          </a:extLst>
        </xdr:cNvPr>
        <xdr:cNvCxnSpPr/>
      </xdr:nvCxnSpPr>
      <xdr:spPr>
        <a:xfrm flipV="1">
          <a:off x="15481300" y="17523279"/>
          <a:ext cx="838200" cy="10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116839</xdr:rowOff>
    </xdr:from>
    <xdr:to>
      <xdr:col>76</xdr:col>
      <xdr:colOff>165100</xdr:colOff>
      <xdr:row>108</xdr:row>
      <xdr:rowOff>46989</xdr:rowOff>
    </xdr:to>
    <xdr:sp macro="" textlink="">
      <xdr:nvSpPr>
        <xdr:cNvPr id="552" name="楕円 551">
          <a:extLst>
            <a:ext uri="{FF2B5EF4-FFF2-40B4-BE49-F238E27FC236}">
              <a16:creationId xmlns:a16="http://schemas.microsoft.com/office/drawing/2014/main" id="{DCA01F0D-5637-4D89-8D04-7F5D42ED5F39}"/>
            </a:ext>
          </a:extLst>
        </xdr:cNvPr>
        <xdr:cNvSpPr/>
      </xdr:nvSpPr>
      <xdr:spPr>
        <a:xfrm>
          <a:off x="14541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167639</xdr:rowOff>
    </xdr:from>
    <xdr:to>
      <xdr:col>81</xdr:col>
      <xdr:colOff>50800</xdr:colOff>
      <xdr:row>108</xdr:row>
      <xdr:rowOff>28848</xdr:rowOff>
    </xdr:to>
    <xdr:cxnSp macro="">
      <xdr:nvCxnSpPr>
        <xdr:cNvPr id="553" name="直線コネクタ 552">
          <a:extLst>
            <a:ext uri="{FF2B5EF4-FFF2-40B4-BE49-F238E27FC236}">
              <a16:creationId xmlns:a16="http://schemas.microsoft.com/office/drawing/2014/main" id="{C9D9C24F-5976-4BA7-AE11-634601EA5F43}"/>
            </a:ext>
          </a:extLst>
        </xdr:cNvPr>
        <xdr:cNvCxnSpPr/>
      </xdr:nvCxnSpPr>
      <xdr:spPr>
        <a:xfrm>
          <a:off x="14592300" y="185127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554" name="楕円 553">
          <a:extLst>
            <a:ext uri="{FF2B5EF4-FFF2-40B4-BE49-F238E27FC236}">
              <a16:creationId xmlns:a16="http://schemas.microsoft.com/office/drawing/2014/main" id="{14059671-8D7E-4895-BD3E-58C75F957AA9}"/>
            </a:ext>
          </a:extLst>
        </xdr:cNvPr>
        <xdr:cNvSpPr/>
      </xdr:nvSpPr>
      <xdr:spPr>
        <a:xfrm>
          <a:off x="1365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107</xdr:row>
      <xdr:rowOff>167639</xdr:rowOff>
    </xdr:to>
    <xdr:cxnSp macro="">
      <xdr:nvCxnSpPr>
        <xdr:cNvPr id="555" name="直線コネクタ 554">
          <a:extLst>
            <a:ext uri="{FF2B5EF4-FFF2-40B4-BE49-F238E27FC236}">
              <a16:creationId xmlns:a16="http://schemas.microsoft.com/office/drawing/2014/main" id="{40F97681-2037-46AF-B4AB-9E9E4887C77A}"/>
            </a:ext>
          </a:extLst>
        </xdr:cNvPr>
        <xdr:cNvCxnSpPr/>
      </xdr:nvCxnSpPr>
      <xdr:spPr>
        <a:xfrm>
          <a:off x="13703300" y="184801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51526</xdr:rowOff>
    </xdr:from>
    <xdr:to>
      <xdr:col>67</xdr:col>
      <xdr:colOff>101600</xdr:colOff>
      <xdr:row>107</xdr:row>
      <xdr:rowOff>153126</xdr:rowOff>
    </xdr:to>
    <xdr:sp macro="" textlink="">
      <xdr:nvSpPr>
        <xdr:cNvPr id="556" name="楕円 555">
          <a:extLst>
            <a:ext uri="{FF2B5EF4-FFF2-40B4-BE49-F238E27FC236}">
              <a16:creationId xmlns:a16="http://schemas.microsoft.com/office/drawing/2014/main" id="{1FC5C496-3F01-4B0F-9106-D661196C10FA}"/>
            </a:ext>
          </a:extLst>
        </xdr:cNvPr>
        <xdr:cNvSpPr/>
      </xdr:nvSpPr>
      <xdr:spPr>
        <a:xfrm>
          <a:off x="1276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102326</xdr:rowOff>
    </xdr:from>
    <xdr:to>
      <xdr:col>71</xdr:col>
      <xdr:colOff>177800</xdr:colOff>
      <xdr:row>107</xdr:row>
      <xdr:rowOff>134982</xdr:rowOff>
    </xdr:to>
    <xdr:cxnSp macro="">
      <xdr:nvCxnSpPr>
        <xdr:cNvPr id="557" name="直線コネクタ 556">
          <a:extLst>
            <a:ext uri="{FF2B5EF4-FFF2-40B4-BE49-F238E27FC236}">
              <a16:creationId xmlns:a16="http://schemas.microsoft.com/office/drawing/2014/main" id="{6B263DC5-4E0B-49B1-88FF-69990513092F}"/>
            </a:ext>
          </a:extLst>
        </xdr:cNvPr>
        <xdr:cNvCxnSpPr/>
      </xdr:nvCxnSpPr>
      <xdr:spPr>
        <a:xfrm>
          <a:off x="12814300" y="184474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58" name="n_1aveValue【庁舎】&#10;有形固定資産減価償却率">
          <a:extLst>
            <a:ext uri="{FF2B5EF4-FFF2-40B4-BE49-F238E27FC236}">
              <a16:creationId xmlns:a16="http://schemas.microsoft.com/office/drawing/2014/main" id="{B1C3D788-B67F-42FA-B86A-D1513A643BBC}"/>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559" name="n_2aveValue【庁舎】&#10;有形固定資産減価償却率">
          <a:extLst>
            <a:ext uri="{FF2B5EF4-FFF2-40B4-BE49-F238E27FC236}">
              <a16:creationId xmlns:a16="http://schemas.microsoft.com/office/drawing/2014/main" id="{E1862411-662D-4752-8CB2-180B70B25F94}"/>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60" name="n_3aveValue【庁舎】&#10;有形固定資産減価償却率">
          <a:extLst>
            <a:ext uri="{FF2B5EF4-FFF2-40B4-BE49-F238E27FC236}">
              <a16:creationId xmlns:a16="http://schemas.microsoft.com/office/drawing/2014/main" id="{88FB8DC3-589B-4708-B3BD-B05A2213CD87}"/>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561" name="n_4aveValue【庁舎】&#10;有形固定資産減価償却率">
          <a:extLst>
            <a:ext uri="{FF2B5EF4-FFF2-40B4-BE49-F238E27FC236}">
              <a16:creationId xmlns:a16="http://schemas.microsoft.com/office/drawing/2014/main" id="{FEBB077A-1AC4-4BE8-A1CD-F2CDB209191E}"/>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70775</xdr:rowOff>
    </xdr:from>
    <xdr:ext cx="405111" cy="259045"/>
    <xdr:sp macro="" textlink="">
      <xdr:nvSpPr>
        <xdr:cNvPr id="562" name="n_1mainValue【庁舎】&#10;有形固定資産減価償却率">
          <a:extLst>
            <a:ext uri="{FF2B5EF4-FFF2-40B4-BE49-F238E27FC236}">
              <a16:creationId xmlns:a16="http://schemas.microsoft.com/office/drawing/2014/main" id="{F86398D3-17F3-4874-956F-A64D520AFF5E}"/>
            </a:ext>
          </a:extLst>
        </xdr:cNvPr>
        <xdr:cNvSpPr txBox="1"/>
      </xdr:nvSpPr>
      <xdr:spPr>
        <a:xfrm>
          <a:off x="152660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38116</xdr:rowOff>
    </xdr:from>
    <xdr:ext cx="405111" cy="259045"/>
    <xdr:sp macro="" textlink="">
      <xdr:nvSpPr>
        <xdr:cNvPr id="563" name="n_2mainValue【庁舎】&#10;有形固定資産減価償却率">
          <a:extLst>
            <a:ext uri="{FF2B5EF4-FFF2-40B4-BE49-F238E27FC236}">
              <a16:creationId xmlns:a16="http://schemas.microsoft.com/office/drawing/2014/main" id="{91B78D34-F1B4-4CFB-A04A-14B2256DDD45}"/>
            </a:ext>
          </a:extLst>
        </xdr:cNvPr>
        <xdr:cNvSpPr txBox="1"/>
      </xdr:nvSpPr>
      <xdr:spPr>
        <a:xfrm>
          <a:off x="14389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564" name="n_3mainValue【庁舎】&#10;有形固定資産減価償却率">
          <a:extLst>
            <a:ext uri="{FF2B5EF4-FFF2-40B4-BE49-F238E27FC236}">
              <a16:creationId xmlns:a16="http://schemas.microsoft.com/office/drawing/2014/main" id="{388D5381-D6E1-411D-B7F4-C6FF0C651B9B}"/>
            </a:ext>
          </a:extLst>
        </xdr:cNvPr>
        <xdr:cNvSpPr txBox="1"/>
      </xdr:nvSpPr>
      <xdr:spPr>
        <a:xfrm>
          <a:off x="13500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144253</xdr:rowOff>
    </xdr:from>
    <xdr:ext cx="405111" cy="259045"/>
    <xdr:sp macro="" textlink="">
      <xdr:nvSpPr>
        <xdr:cNvPr id="565" name="n_4mainValue【庁舎】&#10;有形固定資産減価償却率">
          <a:extLst>
            <a:ext uri="{FF2B5EF4-FFF2-40B4-BE49-F238E27FC236}">
              <a16:creationId xmlns:a16="http://schemas.microsoft.com/office/drawing/2014/main" id="{A51C2AA9-B53B-4063-A65D-F59437D3D91E}"/>
            </a:ext>
          </a:extLst>
        </xdr:cNvPr>
        <xdr:cNvSpPr txBox="1"/>
      </xdr:nvSpPr>
      <xdr:spPr>
        <a:xfrm>
          <a:off x="12611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6" name="正方形/長方形 565">
          <a:extLst>
            <a:ext uri="{FF2B5EF4-FFF2-40B4-BE49-F238E27FC236}">
              <a16:creationId xmlns:a16="http://schemas.microsoft.com/office/drawing/2014/main" id="{EECE36D7-FECB-465B-B55D-2169A8158C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7" name="正方形/長方形 566">
          <a:extLst>
            <a:ext uri="{FF2B5EF4-FFF2-40B4-BE49-F238E27FC236}">
              <a16:creationId xmlns:a16="http://schemas.microsoft.com/office/drawing/2014/main" id="{CEBB3182-A9E3-456E-9725-765F730A04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8" name="正方形/長方形 567">
          <a:extLst>
            <a:ext uri="{FF2B5EF4-FFF2-40B4-BE49-F238E27FC236}">
              <a16:creationId xmlns:a16="http://schemas.microsoft.com/office/drawing/2014/main" id="{3A6F82FB-6E56-4BD7-AD65-B300B175E7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9" name="正方形/長方形 568">
          <a:extLst>
            <a:ext uri="{FF2B5EF4-FFF2-40B4-BE49-F238E27FC236}">
              <a16:creationId xmlns:a16="http://schemas.microsoft.com/office/drawing/2014/main" id="{80685B77-E3D5-45F9-B958-FA3B49B4FC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0" name="正方形/長方形 569">
          <a:extLst>
            <a:ext uri="{FF2B5EF4-FFF2-40B4-BE49-F238E27FC236}">
              <a16:creationId xmlns:a16="http://schemas.microsoft.com/office/drawing/2014/main" id="{D3E0196D-3FA3-48A2-9B9A-44746C86BE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1" name="正方形/長方形 570">
          <a:extLst>
            <a:ext uri="{FF2B5EF4-FFF2-40B4-BE49-F238E27FC236}">
              <a16:creationId xmlns:a16="http://schemas.microsoft.com/office/drawing/2014/main" id="{DCDFDFB0-5B79-4084-8C80-BECF55953D3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2" name="正方形/長方形 571">
          <a:extLst>
            <a:ext uri="{FF2B5EF4-FFF2-40B4-BE49-F238E27FC236}">
              <a16:creationId xmlns:a16="http://schemas.microsoft.com/office/drawing/2014/main" id="{6A5AB29F-66CA-40A0-8B1D-851A9CF3B7D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3" name="正方形/長方形 572">
          <a:extLst>
            <a:ext uri="{FF2B5EF4-FFF2-40B4-BE49-F238E27FC236}">
              <a16:creationId xmlns:a16="http://schemas.microsoft.com/office/drawing/2014/main" id="{7856B667-FEE7-40A8-AF6B-0109DF97A7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4" name="テキスト ボックス 573">
          <a:extLst>
            <a:ext uri="{FF2B5EF4-FFF2-40B4-BE49-F238E27FC236}">
              <a16:creationId xmlns:a16="http://schemas.microsoft.com/office/drawing/2014/main" id="{EA564F1C-9000-49BE-B75C-DECC870903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5" name="直線コネクタ 574">
          <a:extLst>
            <a:ext uri="{FF2B5EF4-FFF2-40B4-BE49-F238E27FC236}">
              <a16:creationId xmlns:a16="http://schemas.microsoft.com/office/drawing/2014/main" id="{35A3CFDB-7369-4E9A-BA92-50BBAEB7F6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6" name="直線コネクタ 575">
          <a:extLst>
            <a:ext uri="{FF2B5EF4-FFF2-40B4-BE49-F238E27FC236}">
              <a16:creationId xmlns:a16="http://schemas.microsoft.com/office/drawing/2014/main" id="{A289C5F4-83BC-4333-B704-2D26C4C8983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7" name="テキスト ボックス 576">
          <a:extLst>
            <a:ext uri="{FF2B5EF4-FFF2-40B4-BE49-F238E27FC236}">
              <a16:creationId xmlns:a16="http://schemas.microsoft.com/office/drawing/2014/main" id="{AB16A289-5CBF-42BB-9E31-A64E21DD197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8" name="直線コネクタ 577">
          <a:extLst>
            <a:ext uri="{FF2B5EF4-FFF2-40B4-BE49-F238E27FC236}">
              <a16:creationId xmlns:a16="http://schemas.microsoft.com/office/drawing/2014/main" id="{0FD51569-F262-4EA4-B3E0-55F9471F4E5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9" name="テキスト ボックス 578">
          <a:extLst>
            <a:ext uri="{FF2B5EF4-FFF2-40B4-BE49-F238E27FC236}">
              <a16:creationId xmlns:a16="http://schemas.microsoft.com/office/drawing/2014/main" id="{BFCF355E-853C-4A29-9243-147C7A4E192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0" name="直線コネクタ 579">
          <a:extLst>
            <a:ext uri="{FF2B5EF4-FFF2-40B4-BE49-F238E27FC236}">
              <a16:creationId xmlns:a16="http://schemas.microsoft.com/office/drawing/2014/main" id="{F7A631FA-4BAC-4E2B-9230-995518B3675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1" name="テキスト ボックス 580">
          <a:extLst>
            <a:ext uri="{FF2B5EF4-FFF2-40B4-BE49-F238E27FC236}">
              <a16:creationId xmlns:a16="http://schemas.microsoft.com/office/drawing/2014/main" id="{41ABC402-BA74-4576-85E2-F214526A206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2" name="直線コネクタ 581">
          <a:extLst>
            <a:ext uri="{FF2B5EF4-FFF2-40B4-BE49-F238E27FC236}">
              <a16:creationId xmlns:a16="http://schemas.microsoft.com/office/drawing/2014/main" id="{2DCB047F-AFE4-42F5-A615-32F6EEA5E42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3" name="テキスト ボックス 582">
          <a:extLst>
            <a:ext uri="{FF2B5EF4-FFF2-40B4-BE49-F238E27FC236}">
              <a16:creationId xmlns:a16="http://schemas.microsoft.com/office/drawing/2014/main" id="{A87BD739-C031-42C3-83E7-1C23FCBEBF2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4" name="直線コネクタ 583">
          <a:extLst>
            <a:ext uri="{FF2B5EF4-FFF2-40B4-BE49-F238E27FC236}">
              <a16:creationId xmlns:a16="http://schemas.microsoft.com/office/drawing/2014/main" id="{4983BC6A-1554-449F-BD41-CBF5BED6559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5" name="テキスト ボックス 584">
          <a:extLst>
            <a:ext uri="{FF2B5EF4-FFF2-40B4-BE49-F238E27FC236}">
              <a16:creationId xmlns:a16="http://schemas.microsoft.com/office/drawing/2014/main" id="{966C7E3D-F365-4208-A402-32950538C23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id="{6A41FDF1-249E-4BC2-9C59-6DCB79E4237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7" name="テキスト ボックス 586">
          <a:extLst>
            <a:ext uri="{FF2B5EF4-FFF2-40B4-BE49-F238E27FC236}">
              <a16:creationId xmlns:a16="http://schemas.microsoft.com/office/drawing/2014/main" id="{667B4D41-B848-4DA5-81AF-8CA257B6C10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庁舎】&#10;一人当たり面積グラフ枠">
          <a:extLst>
            <a:ext uri="{FF2B5EF4-FFF2-40B4-BE49-F238E27FC236}">
              <a16:creationId xmlns:a16="http://schemas.microsoft.com/office/drawing/2014/main" id="{AF5AC501-BB7E-43AC-97CF-E613ABF550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589" name="直線コネクタ 588">
          <a:extLst>
            <a:ext uri="{FF2B5EF4-FFF2-40B4-BE49-F238E27FC236}">
              <a16:creationId xmlns:a16="http://schemas.microsoft.com/office/drawing/2014/main" id="{E8F99CA0-5BC5-4282-9C88-0C24B647648F}"/>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90" name="【庁舎】&#10;一人当たり面積最小値テキスト">
          <a:extLst>
            <a:ext uri="{FF2B5EF4-FFF2-40B4-BE49-F238E27FC236}">
              <a16:creationId xmlns:a16="http://schemas.microsoft.com/office/drawing/2014/main" id="{A4290A8D-6AF0-4C7D-83DC-6055AB7DA55C}"/>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91" name="直線コネクタ 590">
          <a:extLst>
            <a:ext uri="{FF2B5EF4-FFF2-40B4-BE49-F238E27FC236}">
              <a16:creationId xmlns:a16="http://schemas.microsoft.com/office/drawing/2014/main" id="{4A003BBF-5832-4386-82C1-B71E4E15FC1A}"/>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92" name="【庁舎】&#10;一人当たり面積最大値テキスト">
          <a:extLst>
            <a:ext uri="{FF2B5EF4-FFF2-40B4-BE49-F238E27FC236}">
              <a16:creationId xmlns:a16="http://schemas.microsoft.com/office/drawing/2014/main" id="{52CB67E5-9150-46CD-9325-6AEC87A238D3}"/>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93" name="直線コネクタ 592">
          <a:extLst>
            <a:ext uri="{FF2B5EF4-FFF2-40B4-BE49-F238E27FC236}">
              <a16:creationId xmlns:a16="http://schemas.microsoft.com/office/drawing/2014/main" id="{A0855C15-927E-43EA-8547-51AA30C10BB8}"/>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594" name="【庁舎】&#10;一人当たり面積平均値テキスト">
          <a:extLst>
            <a:ext uri="{FF2B5EF4-FFF2-40B4-BE49-F238E27FC236}">
              <a16:creationId xmlns:a16="http://schemas.microsoft.com/office/drawing/2014/main" id="{F528DDC0-19DB-4917-8E54-1F7A17382027}"/>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95" name="フローチャート: 判断 594">
          <a:extLst>
            <a:ext uri="{FF2B5EF4-FFF2-40B4-BE49-F238E27FC236}">
              <a16:creationId xmlns:a16="http://schemas.microsoft.com/office/drawing/2014/main" id="{1374F0C9-F7F7-4E0B-99D4-0477199E070F}"/>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96" name="フローチャート: 判断 595">
          <a:extLst>
            <a:ext uri="{FF2B5EF4-FFF2-40B4-BE49-F238E27FC236}">
              <a16:creationId xmlns:a16="http://schemas.microsoft.com/office/drawing/2014/main" id="{FAAC73B8-941A-44DC-9EA0-A9B4F30E6518}"/>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597" name="フローチャート: 判断 596">
          <a:extLst>
            <a:ext uri="{FF2B5EF4-FFF2-40B4-BE49-F238E27FC236}">
              <a16:creationId xmlns:a16="http://schemas.microsoft.com/office/drawing/2014/main" id="{6187751B-3DA4-47CD-8B1A-EEAC94CD13B9}"/>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598" name="フローチャート: 判断 597">
          <a:extLst>
            <a:ext uri="{FF2B5EF4-FFF2-40B4-BE49-F238E27FC236}">
              <a16:creationId xmlns:a16="http://schemas.microsoft.com/office/drawing/2014/main" id="{1EEFCB0D-B8F2-409F-9FD5-E72012A1E93B}"/>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599" name="フローチャート: 判断 598">
          <a:extLst>
            <a:ext uri="{FF2B5EF4-FFF2-40B4-BE49-F238E27FC236}">
              <a16:creationId xmlns:a16="http://schemas.microsoft.com/office/drawing/2014/main" id="{3AC60F4D-4232-42C8-AE55-DB6F58466E2B}"/>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BA58B78C-A2E1-4B79-9DAE-5F2AD26F242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F14EB8A5-67AC-4EF1-A55D-2F91E98074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E08CB088-4E3F-4485-B81D-3091A0A50C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BE04C49D-6E7F-4C35-8688-AD34DE1416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8C71CF14-8F75-4421-BFF6-04300B4730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13715</xdr:rowOff>
    </xdr:from>
    <xdr:to>
      <xdr:col>116</xdr:col>
      <xdr:colOff>114300</xdr:colOff>
      <xdr:row>105</xdr:row>
      <xdr:rowOff>115315</xdr:rowOff>
    </xdr:to>
    <xdr:sp macro="" textlink="">
      <xdr:nvSpPr>
        <xdr:cNvPr id="605" name="楕円 604">
          <a:extLst>
            <a:ext uri="{FF2B5EF4-FFF2-40B4-BE49-F238E27FC236}">
              <a16:creationId xmlns:a16="http://schemas.microsoft.com/office/drawing/2014/main" id="{1C002341-5583-4E83-8BF6-C8E52F09A236}"/>
            </a:ext>
          </a:extLst>
        </xdr:cNvPr>
        <xdr:cNvSpPr/>
      </xdr:nvSpPr>
      <xdr:spPr>
        <a:xfrm>
          <a:off x="22110700" y="180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36592</xdr:rowOff>
    </xdr:from>
    <xdr:ext cx="469744" cy="259045"/>
    <xdr:sp macro="" textlink="">
      <xdr:nvSpPr>
        <xdr:cNvPr id="606" name="【庁舎】&#10;一人当たり面積該当値テキスト">
          <a:extLst>
            <a:ext uri="{FF2B5EF4-FFF2-40B4-BE49-F238E27FC236}">
              <a16:creationId xmlns:a16="http://schemas.microsoft.com/office/drawing/2014/main" id="{A80C8368-EA13-460C-9714-1395FAE95EFB}"/>
            </a:ext>
          </a:extLst>
        </xdr:cNvPr>
        <xdr:cNvSpPr txBox="1"/>
      </xdr:nvSpPr>
      <xdr:spPr>
        <a:xfrm>
          <a:off x="22199600" y="1786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14987</xdr:rowOff>
    </xdr:from>
    <xdr:to>
      <xdr:col>112</xdr:col>
      <xdr:colOff>38100</xdr:colOff>
      <xdr:row>107</xdr:row>
      <xdr:rowOff>116587</xdr:rowOff>
    </xdr:to>
    <xdr:sp macro="" textlink="">
      <xdr:nvSpPr>
        <xdr:cNvPr id="607" name="楕円 606">
          <a:extLst>
            <a:ext uri="{FF2B5EF4-FFF2-40B4-BE49-F238E27FC236}">
              <a16:creationId xmlns:a16="http://schemas.microsoft.com/office/drawing/2014/main" id="{E0BEB2D6-0774-48C0-89F8-BAC5DECBBE83}"/>
            </a:ext>
          </a:extLst>
        </xdr:cNvPr>
        <xdr:cNvSpPr/>
      </xdr:nvSpPr>
      <xdr:spPr>
        <a:xfrm>
          <a:off x="21272500" y="18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64515</xdr:rowOff>
    </xdr:from>
    <xdr:to>
      <xdr:col>116</xdr:col>
      <xdr:colOff>63500</xdr:colOff>
      <xdr:row>107</xdr:row>
      <xdr:rowOff>65787</xdr:rowOff>
    </xdr:to>
    <xdr:cxnSp macro="">
      <xdr:nvCxnSpPr>
        <xdr:cNvPr id="608" name="直線コネクタ 607">
          <a:extLst>
            <a:ext uri="{FF2B5EF4-FFF2-40B4-BE49-F238E27FC236}">
              <a16:creationId xmlns:a16="http://schemas.microsoft.com/office/drawing/2014/main" id="{126F0120-4CC0-42A9-B9ED-ABE363805948}"/>
            </a:ext>
          </a:extLst>
        </xdr:cNvPr>
        <xdr:cNvCxnSpPr/>
      </xdr:nvCxnSpPr>
      <xdr:spPr>
        <a:xfrm flipV="1">
          <a:off x="21323300" y="18066765"/>
          <a:ext cx="838200" cy="34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17907</xdr:rowOff>
    </xdr:from>
    <xdr:to>
      <xdr:col>107</xdr:col>
      <xdr:colOff>101600</xdr:colOff>
      <xdr:row>107</xdr:row>
      <xdr:rowOff>119507</xdr:rowOff>
    </xdr:to>
    <xdr:sp macro="" textlink="">
      <xdr:nvSpPr>
        <xdr:cNvPr id="609" name="楕円 608">
          <a:extLst>
            <a:ext uri="{FF2B5EF4-FFF2-40B4-BE49-F238E27FC236}">
              <a16:creationId xmlns:a16="http://schemas.microsoft.com/office/drawing/2014/main" id="{D288FC6D-8035-4B22-9E34-1356356918B4}"/>
            </a:ext>
          </a:extLst>
        </xdr:cNvPr>
        <xdr:cNvSpPr/>
      </xdr:nvSpPr>
      <xdr:spPr>
        <a:xfrm>
          <a:off x="20383500" y="183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65787</xdr:rowOff>
    </xdr:from>
    <xdr:to>
      <xdr:col>111</xdr:col>
      <xdr:colOff>177800</xdr:colOff>
      <xdr:row>107</xdr:row>
      <xdr:rowOff>68707</xdr:rowOff>
    </xdr:to>
    <xdr:cxnSp macro="">
      <xdr:nvCxnSpPr>
        <xdr:cNvPr id="610" name="直線コネクタ 609">
          <a:extLst>
            <a:ext uri="{FF2B5EF4-FFF2-40B4-BE49-F238E27FC236}">
              <a16:creationId xmlns:a16="http://schemas.microsoft.com/office/drawing/2014/main" id="{9CDAF6CF-3541-47DE-9946-36AB4AD91CDB}"/>
            </a:ext>
          </a:extLst>
        </xdr:cNvPr>
        <xdr:cNvCxnSpPr/>
      </xdr:nvCxnSpPr>
      <xdr:spPr>
        <a:xfrm flipV="1">
          <a:off x="20434300" y="18410937"/>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20447</xdr:rowOff>
    </xdr:from>
    <xdr:to>
      <xdr:col>102</xdr:col>
      <xdr:colOff>165100</xdr:colOff>
      <xdr:row>107</xdr:row>
      <xdr:rowOff>122047</xdr:rowOff>
    </xdr:to>
    <xdr:sp macro="" textlink="">
      <xdr:nvSpPr>
        <xdr:cNvPr id="611" name="楕円 610">
          <a:extLst>
            <a:ext uri="{FF2B5EF4-FFF2-40B4-BE49-F238E27FC236}">
              <a16:creationId xmlns:a16="http://schemas.microsoft.com/office/drawing/2014/main" id="{05A5BA0A-7130-46D8-8523-1A28F580786C}"/>
            </a:ext>
          </a:extLst>
        </xdr:cNvPr>
        <xdr:cNvSpPr/>
      </xdr:nvSpPr>
      <xdr:spPr>
        <a:xfrm>
          <a:off x="19494500" y="183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68707</xdr:rowOff>
    </xdr:from>
    <xdr:to>
      <xdr:col>107</xdr:col>
      <xdr:colOff>50800</xdr:colOff>
      <xdr:row>107</xdr:row>
      <xdr:rowOff>71247</xdr:rowOff>
    </xdr:to>
    <xdr:cxnSp macro="">
      <xdr:nvCxnSpPr>
        <xdr:cNvPr id="612" name="直線コネクタ 611">
          <a:extLst>
            <a:ext uri="{FF2B5EF4-FFF2-40B4-BE49-F238E27FC236}">
              <a16:creationId xmlns:a16="http://schemas.microsoft.com/office/drawing/2014/main" id="{89FA9A18-02AD-4FA0-8360-9CCB4D5C26DF}"/>
            </a:ext>
          </a:extLst>
        </xdr:cNvPr>
        <xdr:cNvCxnSpPr/>
      </xdr:nvCxnSpPr>
      <xdr:spPr>
        <a:xfrm flipV="1">
          <a:off x="19545300" y="18413857"/>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22352</xdr:rowOff>
    </xdr:from>
    <xdr:to>
      <xdr:col>98</xdr:col>
      <xdr:colOff>38100</xdr:colOff>
      <xdr:row>107</xdr:row>
      <xdr:rowOff>123952</xdr:rowOff>
    </xdr:to>
    <xdr:sp macro="" textlink="">
      <xdr:nvSpPr>
        <xdr:cNvPr id="613" name="楕円 612">
          <a:extLst>
            <a:ext uri="{FF2B5EF4-FFF2-40B4-BE49-F238E27FC236}">
              <a16:creationId xmlns:a16="http://schemas.microsoft.com/office/drawing/2014/main" id="{C41EEEC1-DA0A-444D-B4C3-E3C7C2149E2C}"/>
            </a:ext>
          </a:extLst>
        </xdr:cNvPr>
        <xdr:cNvSpPr/>
      </xdr:nvSpPr>
      <xdr:spPr>
        <a:xfrm>
          <a:off x="18605500" y="183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71247</xdr:rowOff>
    </xdr:from>
    <xdr:to>
      <xdr:col>102</xdr:col>
      <xdr:colOff>114300</xdr:colOff>
      <xdr:row>107</xdr:row>
      <xdr:rowOff>73152</xdr:rowOff>
    </xdr:to>
    <xdr:cxnSp macro="">
      <xdr:nvCxnSpPr>
        <xdr:cNvPr id="614" name="直線コネクタ 613">
          <a:extLst>
            <a:ext uri="{FF2B5EF4-FFF2-40B4-BE49-F238E27FC236}">
              <a16:creationId xmlns:a16="http://schemas.microsoft.com/office/drawing/2014/main" id="{50AD7C62-3663-4551-A4D8-64588FBFB90D}"/>
            </a:ext>
          </a:extLst>
        </xdr:cNvPr>
        <xdr:cNvCxnSpPr/>
      </xdr:nvCxnSpPr>
      <xdr:spPr>
        <a:xfrm flipV="1">
          <a:off x="18656300" y="1841639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15" name="n_1aveValue【庁舎】&#10;一人当たり面積">
          <a:extLst>
            <a:ext uri="{FF2B5EF4-FFF2-40B4-BE49-F238E27FC236}">
              <a16:creationId xmlns:a16="http://schemas.microsoft.com/office/drawing/2014/main" id="{C14FB109-19D2-429B-9603-FBBACF8CA4EE}"/>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16" name="n_2aveValue【庁舎】&#10;一人当たり面積">
          <a:extLst>
            <a:ext uri="{FF2B5EF4-FFF2-40B4-BE49-F238E27FC236}">
              <a16:creationId xmlns:a16="http://schemas.microsoft.com/office/drawing/2014/main" id="{A96371FA-AF11-4542-9F82-7691AA1D229B}"/>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617" name="n_3aveValue【庁舎】&#10;一人当たり面積">
          <a:extLst>
            <a:ext uri="{FF2B5EF4-FFF2-40B4-BE49-F238E27FC236}">
              <a16:creationId xmlns:a16="http://schemas.microsoft.com/office/drawing/2014/main" id="{E027A6F3-BC73-486C-A944-046CFA2610F7}"/>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618" name="n_4aveValue【庁舎】&#10;一人当たり面積">
          <a:extLst>
            <a:ext uri="{FF2B5EF4-FFF2-40B4-BE49-F238E27FC236}">
              <a16:creationId xmlns:a16="http://schemas.microsoft.com/office/drawing/2014/main" id="{2528AB4F-BAD2-49D5-906B-F9713EFC1514}"/>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133114</xdr:rowOff>
    </xdr:from>
    <xdr:ext cx="469744" cy="259045"/>
    <xdr:sp macro="" textlink="">
      <xdr:nvSpPr>
        <xdr:cNvPr id="619" name="n_1mainValue【庁舎】&#10;一人当たり面積">
          <a:extLst>
            <a:ext uri="{FF2B5EF4-FFF2-40B4-BE49-F238E27FC236}">
              <a16:creationId xmlns:a16="http://schemas.microsoft.com/office/drawing/2014/main" id="{7BB4E31D-8E71-499E-9B8C-0AE9A524ECCC}"/>
            </a:ext>
          </a:extLst>
        </xdr:cNvPr>
        <xdr:cNvSpPr txBox="1"/>
      </xdr:nvSpPr>
      <xdr:spPr>
        <a:xfrm>
          <a:off x="21075727" y="1813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136034</xdr:rowOff>
    </xdr:from>
    <xdr:ext cx="469744" cy="259045"/>
    <xdr:sp macro="" textlink="">
      <xdr:nvSpPr>
        <xdr:cNvPr id="620" name="n_2mainValue【庁舎】&#10;一人当たり面積">
          <a:extLst>
            <a:ext uri="{FF2B5EF4-FFF2-40B4-BE49-F238E27FC236}">
              <a16:creationId xmlns:a16="http://schemas.microsoft.com/office/drawing/2014/main" id="{72709440-73FD-4F0D-B35D-F01D25AB4274}"/>
            </a:ext>
          </a:extLst>
        </xdr:cNvPr>
        <xdr:cNvSpPr txBox="1"/>
      </xdr:nvSpPr>
      <xdr:spPr>
        <a:xfrm>
          <a:off x="20199427" y="181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138574</xdr:rowOff>
    </xdr:from>
    <xdr:ext cx="469744" cy="259045"/>
    <xdr:sp macro="" textlink="">
      <xdr:nvSpPr>
        <xdr:cNvPr id="621" name="n_3mainValue【庁舎】&#10;一人当たり面積">
          <a:extLst>
            <a:ext uri="{FF2B5EF4-FFF2-40B4-BE49-F238E27FC236}">
              <a16:creationId xmlns:a16="http://schemas.microsoft.com/office/drawing/2014/main" id="{E8AF84B9-B1D4-4C61-9C2B-1A91DE02081F}"/>
            </a:ext>
          </a:extLst>
        </xdr:cNvPr>
        <xdr:cNvSpPr txBox="1"/>
      </xdr:nvSpPr>
      <xdr:spPr>
        <a:xfrm>
          <a:off x="19310427" y="1814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140479</xdr:rowOff>
    </xdr:from>
    <xdr:ext cx="469744" cy="259045"/>
    <xdr:sp macro="" textlink="">
      <xdr:nvSpPr>
        <xdr:cNvPr id="622" name="n_4mainValue【庁舎】&#10;一人当たり面積">
          <a:extLst>
            <a:ext uri="{FF2B5EF4-FFF2-40B4-BE49-F238E27FC236}">
              <a16:creationId xmlns:a16="http://schemas.microsoft.com/office/drawing/2014/main" id="{C3A0A405-7DD5-45F9-966E-1DDD7093C579}"/>
            </a:ext>
          </a:extLst>
        </xdr:cNvPr>
        <xdr:cNvSpPr txBox="1"/>
      </xdr:nvSpPr>
      <xdr:spPr>
        <a:xfrm>
          <a:off x="18421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3" name="正方形/長方形 622">
          <a:extLst>
            <a:ext uri="{FF2B5EF4-FFF2-40B4-BE49-F238E27FC236}">
              <a16:creationId xmlns:a16="http://schemas.microsoft.com/office/drawing/2014/main" id="{E53DA836-4004-48DF-83D0-4794807DC34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4" name="正方形/長方形 623">
          <a:extLst>
            <a:ext uri="{FF2B5EF4-FFF2-40B4-BE49-F238E27FC236}">
              <a16:creationId xmlns:a16="http://schemas.microsoft.com/office/drawing/2014/main" id="{9350DA12-2E04-4538-9F53-F7B4C38FD9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5" name="テキスト ボックス 624">
          <a:extLst>
            <a:ext uri="{FF2B5EF4-FFF2-40B4-BE49-F238E27FC236}">
              <a16:creationId xmlns:a16="http://schemas.microsoft.com/office/drawing/2014/main" id="{992663C8-6BF9-4AC8-96BE-7BF3934382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有形固定資産減価償却率としては、消防施設、市民会館、庁舎の四つが類似団体平均を下回っている。消防施設は、消防車格納庫が老朽化率</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ており耐用年数を注視しつつも使用している状況である。市民会館については、離島振興総合センターの老朽化率が高くなっている。現在は長寿命化にむけて補修を行っている。庁舎については、現在建て替え工事を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26008E7-9FD9-46DC-BB19-0E2E52E567C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4A58E86-8604-419A-A5A4-7B47E7C0173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E39B57D-8156-41FF-A6CA-617D66A926B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FC10C21-16D0-4C51-B45B-157516CA7E6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A4544C6-923B-4976-946F-23CA58EE2141}"/>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C1409D3-B298-44AD-9829-F2FD0EED7C7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227622C-EE8B-459D-9A05-A2A91C7FC9F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15D624F-C338-4E01-9479-34934D63D74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D48320B-20D5-4F88-A7F4-0155323FD38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56F33ED-DF6C-4F46-A628-1D29EB2122A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661
7.65
2,473,871
2,153,483
290,088
729,198
2,424,554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8CF39D0-413C-407E-BC5D-CD2A1B547A3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AD99E63-9DE9-4EDC-847F-99B8EB10FFD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A948A68-B612-4097-A646-74676E36F89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91306CD-C49C-4491-B8C8-CEEF986F0CE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05286C2-FAA9-459A-BF86-B9EB8F414BD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99A1492-DBCB-4189-89D5-D6194BFB05F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DCE5301-640A-4109-8D12-5BC94D728E9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FEA2838-EAE7-47CB-94C3-5F6C148B5D8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FB47AEA-A091-42E8-9907-C6D5228DDDB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DB5492A-6B5E-4DEB-A02D-7881C9B79E2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8D06123-E0A9-428B-A096-ED567641514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FEB49DB-EA9D-421B-B75C-DADE571A9FF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210C353-ED04-40E2-A493-9C4801C34EEC}"/>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67FB79A-7A14-4EC1-BDFE-617E8008943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4DAD585-B2B6-4F90-93AF-D8C380FC1AD7}"/>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35A091A-F921-4607-9EC0-9D523B9BFE4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8F5779D-D615-4FED-A622-77F9C1E74A2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56C37D9-59FC-400D-B956-148D2D094EC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A309A9B-CA97-43D6-A5C7-B0BF5945FA04}"/>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6E41AEA-8D26-4342-BD00-22981D4B926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5EA1679-70E1-4A5D-82A7-68989488BE2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AAF3364-C4B9-440A-B4EA-42F1A8A7407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02058D3-A308-4BED-A957-08251CF8AA11}"/>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F28A6C7-1860-4B8F-9C24-3725897BD6AF}"/>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306ACB2-6E4F-4D03-A21D-920C03299C8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7612920-7773-4F8D-B346-BB5ED4141A0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65D7CCA-1929-409B-8A78-B0D94B46814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5427E1F-0421-4599-BAC2-CD29252326B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D8BA568-9818-4A68-A1BD-C89108E247E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3DC8936-4D1B-45B5-B1F4-17D18890027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E0FE8FD-B5D0-4FE7-93E9-F1CF645A553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5555E8E-F0A6-4FB0-A71E-AA72C271EC0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0C5861A-94E4-428B-9310-FF3E308685F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6C4DFF4-2CCE-4A4F-8160-F2B4F60FFAF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15371B6-E5FA-4CED-BD00-A500A87B3ED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1275EC6-35B1-425E-9008-06AA6BF8CF2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1FF3591-ABA0-4436-8231-57096DA115C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離島である本村は、少子高齢化が進む典型的な過疎地域である。農業を中心とした産業構造で、第２次・第３次産業に係る企業が少ないことから税収が少なく財政基盤が脆弱であり、類似団体の平均を大きく下回っている。歳出削減に向け、公共工事の優先順位選定による新規発行債の抑制や公営企業の経営改善に取り組み一般会計からの繰出金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834FB16-9CDE-44B9-AD39-DAFA81E80C9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F43B06D3-61E1-4892-A860-95557D9090C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A24D8D82-EC18-493F-A002-C5E6927D3C59}"/>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7D764321-18CD-4193-9068-31F3278F27FA}"/>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AFA9F607-B231-40E7-8A53-6D0FAAB60BC1}"/>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C8891B01-9267-47FB-860A-50E8245C66B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7BC7B78-EC35-47F8-B171-97F05A10D929}"/>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B6E80B46-0DE3-436F-996E-1D638AEFFFAD}"/>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E18B3A4E-A734-441A-A017-C8C4BD3BFC8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857CD31C-BD15-470B-9F10-9DBE74FB56FD}"/>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10A7FA7A-AE82-49FD-A3A1-F0BD083749B8}"/>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29321AD0-865C-4768-95EE-0DD89BB55775}"/>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D9E8B3C-CB9A-4D26-BCA1-F805E29A980D}"/>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B61641D0-B006-4A56-8FDD-0A4C2AB8A68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52E5E32D-4AB1-4058-AAF1-B1ED7178F86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2B887C18-04F7-4721-B297-0AA373DD38D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DD8DBF75-B3ED-487E-8598-83B8A0428D2F}"/>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5F07C6B7-0A4E-4341-91E1-F64AE887556C}"/>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C59FC4D4-CACF-4FEB-A8F4-43482AD42756}"/>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3A2E39A6-37FC-45A4-A7B8-3D018AF39617}"/>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A632F9AB-9E14-4F80-BE09-D40B9EA3E51E}"/>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16631</xdr:rowOff>
    </xdr:from>
    <xdr:to>
      <xdr:col>23</xdr:col>
      <xdr:colOff>133350</xdr:colOff>
      <xdr:row>45</xdr:row>
      <xdr:rowOff>28122</xdr:rowOff>
    </xdr:to>
    <xdr:cxnSp macro="">
      <xdr:nvCxnSpPr>
        <xdr:cNvPr id="70" name="直線コネクタ 69">
          <a:extLst>
            <a:ext uri="{FF2B5EF4-FFF2-40B4-BE49-F238E27FC236}">
              <a16:creationId xmlns:a16="http://schemas.microsoft.com/office/drawing/2014/main" id="{5029D087-AD88-41A8-B5D8-3A94DB1AC5EB}"/>
            </a:ext>
          </a:extLst>
        </xdr:cNvPr>
        <xdr:cNvCxnSpPr/>
      </xdr:nvCxnSpPr>
      <xdr:spPr>
        <a:xfrm>
          <a:off x="4114800" y="77318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D10C6FCB-A7FA-411F-A1C2-F12DAD1EE42D}"/>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58F52190-671A-4DAD-B95A-8CEEB103AAF6}"/>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16631</xdr:rowOff>
    </xdr:from>
    <xdr:to>
      <xdr:col>19</xdr:col>
      <xdr:colOff>133350</xdr:colOff>
      <xdr:row>45</xdr:row>
      <xdr:rowOff>16631</xdr:rowOff>
    </xdr:to>
    <xdr:cxnSp macro="">
      <xdr:nvCxnSpPr>
        <xdr:cNvPr id="73" name="直線コネクタ 72">
          <a:extLst>
            <a:ext uri="{FF2B5EF4-FFF2-40B4-BE49-F238E27FC236}">
              <a16:creationId xmlns:a16="http://schemas.microsoft.com/office/drawing/2014/main" id="{2FD34A1A-9F4B-45B7-A633-BB3825DCB195}"/>
            </a:ext>
          </a:extLst>
        </xdr:cNvPr>
        <xdr:cNvCxnSpPr/>
      </xdr:nvCxnSpPr>
      <xdr:spPr>
        <a:xfrm>
          <a:off x="3225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EF3361F3-42F8-4E98-994F-B79C7C5F3DF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64DF81FE-0012-436A-835F-32225E26ADE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16631</xdr:rowOff>
    </xdr:from>
    <xdr:to>
      <xdr:col>15</xdr:col>
      <xdr:colOff>82550</xdr:colOff>
      <xdr:row>45</xdr:row>
      <xdr:rowOff>16631</xdr:rowOff>
    </xdr:to>
    <xdr:cxnSp macro="">
      <xdr:nvCxnSpPr>
        <xdr:cNvPr id="76" name="直線コネクタ 75">
          <a:extLst>
            <a:ext uri="{FF2B5EF4-FFF2-40B4-BE49-F238E27FC236}">
              <a16:creationId xmlns:a16="http://schemas.microsoft.com/office/drawing/2014/main" id="{1478BC09-F6F9-454C-A161-E658A78FDE75}"/>
            </a:ext>
          </a:extLst>
        </xdr:cNvPr>
        <xdr:cNvCxnSpPr/>
      </xdr:nvCxnSpPr>
      <xdr:spPr>
        <a:xfrm>
          <a:off x="2336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E9BCF408-43FD-4C52-9E03-F773A58C64D8}"/>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F23C353-DD9C-428E-9831-386BE0A0BF2D}"/>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16631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119BD849-923D-4AD2-BEC4-D052DA77F21C}"/>
            </a:ext>
          </a:extLst>
        </xdr:cNvPr>
        <xdr:cNvCxnSpPr/>
      </xdr:nvCxnSpPr>
      <xdr:spPr>
        <a:xfrm>
          <a:off x="1447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16BDD049-01D7-46AF-978B-6BDF01816EF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4E80D586-9EA2-4778-BD22-0218BF2FBEC8}"/>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ACF72660-4523-46A2-BBF8-4807F9CF6433}"/>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6A36EA07-BD2D-4FE3-83DE-43214D9FAA59}"/>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C4D6C7E-3397-4390-9F03-8642CAF35526}"/>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B68BBE5-9F92-437C-978E-6D61C52C0F2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6ECDBB0-D3D4-4C20-A2C7-FFD3016316F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5A00C05-7250-4755-9DAF-1C7B260200B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20E87D3C-07CA-4F1E-8F30-AC4C6A8A47E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a:extLst>
            <a:ext uri="{FF2B5EF4-FFF2-40B4-BE49-F238E27FC236}">
              <a16:creationId xmlns:a16="http://schemas.microsoft.com/office/drawing/2014/main" id="{2EFE1827-AFD0-428A-91F4-329AB5538183}"/>
            </a:ext>
          </a:extLst>
        </xdr:cNvPr>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a:extLst>
            <a:ext uri="{FF2B5EF4-FFF2-40B4-BE49-F238E27FC236}">
              <a16:creationId xmlns:a16="http://schemas.microsoft.com/office/drawing/2014/main" id="{84F96A87-EF80-4F93-9367-A8028CC6B86F}"/>
            </a:ext>
          </a:extLst>
        </xdr:cNvPr>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137281</xdr:rowOff>
    </xdr:from>
    <xdr:to>
      <xdr:col>19</xdr:col>
      <xdr:colOff>184150</xdr:colOff>
      <xdr:row>45</xdr:row>
      <xdr:rowOff>67431</xdr:rowOff>
    </xdr:to>
    <xdr:sp macro="" textlink="">
      <xdr:nvSpPr>
        <xdr:cNvPr id="91" name="楕円 90">
          <a:extLst>
            <a:ext uri="{FF2B5EF4-FFF2-40B4-BE49-F238E27FC236}">
              <a16:creationId xmlns:a16="http://schemas.microsoft.com/office/drawing/2014/main" id="{5066E110-E9B1-4A39-BDB6-494AC3384E1D}"/>
            </a:ext>
          </a:extLst>
        </xdr:cNvPr>
        <xdr:cNvSpPr/>
      </xdr:nvSpPr>
      <xdr:spPr>
        <a:xfrm>
          <a:off x="4064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52208</xdr:rowOff>
    </xdr:from>
    <xdr:ext cx="736600" cy="259045"/>
    <xdr:sp macro="" textlink="">
      <xdr:nvSpPr>
        <xdr:cNvPr id="92" name="テキスト ボックス 91">
          <a:extLst>
            <a:ext uri="{FF2B5EF4-FFF2-40B4-BE49-F238E27FC236}">
              <a16:creationId xmlns:a16="http://schemas.microsoft.com/office/drawing/2014/main" id="{F194B9D6-C567-47B9-A7A4-EABD260EB305}"/>
            </a:ext>
          </a:extLst>
        </xdr:cNvPr>
        <xdr:cNvSpPr txBox="1"/>
      </xdr:nvSpPr>
      <xdr:spPr>
        <a:xfrm>
          <a:off x="3733800" y="77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137281</xdr:rowOff>
    </xdr:from>
    <xdr:to>
      <xdr:col>15</xdr:col>
      <xdr:colOff>133350</xdr:colOff>
      <xdr:row>45</xdr:row>
      <xdr:rowOff>67431</xdr:rowOff>
    </xdr:to>
    <xdr:sp macro="" textlink="">
      <xdr:nvSpPr>
        <xdr:cNvPr id="93" name="楕円 92">
          <a:extLst>
            <a:ext uri="{FF2B5EF4-FFF2-40B4-BE49-F238E27FC236}">
              <a16:creationId xmlns:a16="http://schemas.microsoft.com/office/drawing/2014/main" id="{832920D4-31F5-499F-9B8A-A8925E140060}"/>
            </a:ext>
          </a:extLst>
        </xdr:cNvPr>
        <xdr:cNvSpPr/>
      </xdr:nvSpPr>
      <xdr:spPr>
        <a:xfrm>
          <a:off x="3175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52208</xdr:rowOff>
    </xdr:from>
    <xdr:ext cx="762000" cy="259045"/>
    <xdr:sp macro="" textlink="">
      <xdr:nvSpPr>
        <xdr:cNvPr id="94" name="テキスト ボックス 93">
          <a:extLst>
            <a:ext uri="{FF2B5EF4-FFF2-40B4-BE49-F238E27FC236}">
              <a16:creationId xmlns:a16="http://schemas.microsoft.com/office/drawing/2014/main" id="{79FCF8AB-CD2B-4DD5-AE86-9B1720D7C6E0}"/>
            </a:ext>
          </a:extLst>
        </xdr:cNvPr>
        <xdr:cNvSpPr txBox="1"/>
      </xdr:nvSpPr>
      <xdr:spPr>
        <a:xfrm>
          <a:off x="2844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137281</xdr:rowOff>
    </xdr:from>
    <xdr:to>
      <xdr:col>11</xdr:col>
      <xdr:colOff>82550</xdr:colOff>
      <xdr:row>45</xdr:row>
      <xdr:rowOff>67431</xdr:rowOff>
    </xdr:to>
    <xdr:sp macro="" textlink="">
      <xdr:nvSpPr>
        <xdr:cNvPr id="95" name="楕円 94">
          <a:extLst>
            <a:ext uri="{FF2B5EF4-FFF2-40B4-BE49-F238E27FC236}">
              <a16:creationId xmlns:a16="http://schemas.microsoft.com/office/drawing/2014/main" id="{FAD30D07-3694-46B5-BEAC-E4208A9456AA}"/>
            </a:ext>
          </a:extLst>
        </xdr:cNvPr>
        <xdr:cNvSpPr/>
      </xdr:nvSpPr>
      <xdr:spPr>
        <a:xfrm>
          <a:off x="2286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52208</xdr:rowOff>
    </xdr:from>
    <xdr:ext cx="762000" cy="259045"/>
    <xdr:sp macro="" textlink="">
      <xdr:nvSpPr>
        <xdr:cNvPr id="96" name="テキスト ボックス 95">
          <a:extLst>
            <a:ext uri="{FF2B5EF4-FFF2-40B4-BE49-F238E27FC236}">
              <a16:creationId xmlns:a16="http://schemas.microsoft.com/office/drawing/2014/main" id="{A8F7D674-666E-433E-9F8F-DF918904A34D}"/>
            </a:ext>
          </a:extLst>
        </xdr:cNvPr>
        <xdr:cNvSpPr txBox="1"/>
      </xdr:nvSpPr>
      <xdr:spPr>
        <a:xfrm>
          <a:off x="1955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48E36092-D761-4A3A-90CD-5FB4FF5CBE61}"/>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7365E50C-E0C8-40E8-B829-CE440FFE9D9B}"/>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D4F33E09-F7EA-4365-BC44-480FB505E77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34650C59-9AA3-44A7-B980-3CAFBFE981D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2BD85580-63AA-46D0-B81B-1682F609EDA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C40B0CCF-248F-4100-89C0-507059B7DED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73B8AC22-12A2-4B03-8006-A88993C84909}"/>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83A25CFC-15C8-4810-9CD2-C2BA0AF50F9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1EA1E1FC-58DB-4B57-B6D6-0FE49FECA10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775B5749-B665-4B60-93F7-CECD0242B6F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15DB3F94-F13E-4507-9671-D89F7CBAB41B}"/>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178399B1-0371-4F57-9B32-79D665698A9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CE4B665-1CFA-4721-8BBB-FC885AFC4DE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24B54BB5-A7A1-44BC-B1ED-C17A985B7C5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808E625E-880F-4376-87B5-EF2145F04F3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％ポイント）と若干の増となっており、沖縄県平均より高い状況にあり弾力性が無い状況である。</a:t>
          </a:r>
        </a:p>
        <a:p>
          <a:r>
            <a:rPr kumimoji="1" lang="ja-JP" altLang="en-US" sz="1300">
              <a:latin typeface="ＭＳ Ｐゴシック" panose="020B0600070205080204" pitchFamily="50" charset="-128"/>
              <a:ea typeface="ＭＳ Ｐゴシック" panose="020B0600070205080204" pitchFamily="50" charset="-128"/>
            </a:rPr>
            <a:t>人件費、物件費等の義務的経費の割合が高くなっていることから経常収支比率が高くなっている。</a:t>
          </a:r>
        </a:p>
        <a:p>
          <a:r>
            <a:rPr kumimoji="1" lang="ja-JP" altLang="en-US" sz="1300">
              <a:latin typeface="ＭＳ Ｐゴシック" panose="020B0600070205080204" pitchFamily="50" charset="-128"/>
              <a:ea typeface="ＭＳ Ｐゴシック" panose="020B0600070205080204" pitchFamily="50" charset="-128"/>
            </a:rPr>
            <a:t>超勤手当の抑制や物件費の抑制などによる公営企業の経営改善に取り組み、一般会計から繰出金の抑制に努める。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7A8E9C8D-EDC9-482A-BAA7-922AB8355B3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7AE41534-B624-4C88-87FD-540A6D704AF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833F58EE-75DD-4037-AA01-ADD62676817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C5036461-DF1E-413A-AD54-F75A8B8CC7B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559F94F8-7632-49C9-831A-7C1F35B19B4B}"/>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1F4EDAF4-97CF-4AAD-8664-D826717AB526}"/>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900D41DB-2B0F-4E60-9FE6-E04F2B00FF7D}"/>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5D362411-CE6C-4834-8576-3C6143D12414}"/>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AB8DEF86-A568-4B29-A2A8-AB0E4A3001E4}"/>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4F84547E-C7DF-4377-AEEA-02CA3700BE41}"/>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FDC44F7B-CC54-4AD0-9196-CDBCAE8C9FB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982DC622-44DA-461D-9E39-BBB507193D2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AFBEBCF0-F67B-4B8A-ADA2-5D47DEA5311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E48579CC-BCC8-4A40-A12A-7A7DBF0F82E1}"/>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73B16FC0-1812-431D-AF7F-8EE899691A3C}"/>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F3440040-F539-4480-A097-AED0315EE4A1}"/>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2640893E-9864-4350-A64A-378D1338B418}"/>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ECA271DD-FDB2-456B-8BCC-0D5A6E7EFA9C}"/>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863549FE-8392-47A0-9D0F-A18FF2728B89}"/>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169545</xdr:rowOff>
    </xdr:from>
    <xdr:to>
      <xdr:col>23</xdr:col>
      <xdr:colOff>133350</xdr:colOff>
      <xdr:row>66</xdr:row>
      <xdr:rowOff>5334</xdr:rowOff>
    </xdr:to>
    <xdr:cxnSp macro="">
      <xdr:nvCxnSpPr>
        <xdr:cNvPr id="131" name="直線コネクタ 130">
          <a:extLst>
            <a:ext uri="{FF2B5EF4-FFF2-40B4-BE49-F238E27FC236}">
              <a16:creationId xmlns:a16="http://schemas.microsoft.com/office/drawing/2014/main" id="{E2F05912-2282-41D6-B2EE-F4B473AD4194}"/>
            </a:ext>
          </a:extLst>
        </xdr:cNvPr>
        <xdr:cNvCxnSpPr/>
      </xdr:nvCxnSpPr>
      <xdr:spPr>
        <a:xfrm>
          <a:off x="4114800" y="1131379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9B6012A-5A35-4F6E-BB3F-F823B780B4BB}"/>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380F9F1B-9E9D-421C-8877-C28EA185A42D}"/>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169545</xdr:rowOff>
    </xdr:from>
    <xdr:to>
      <xdr:col>19</xdr:col>
      <xdr:colOff>133350</xdr:colOff>
      <xdr:row>66</xdr:row>
      <xdr:rowOff>12573</xdr:rowOff>
    </xdr:to>
    <xdr:cxnSp macro="">
      <xdr:nvCxnSpPr>
        <xdr:cNvPr id="134" name="直線コネクタ 133">
          <a:extLst>
            <a:ext uri="{FF2B5EF4-FFF2-40B4-BE49-F238E27FC236}">
              <a16:creationId xmlns:a16="http://schemas.microsoft.com/office/drawing/2014/main" id="{4CA533B8-6962-460D-AE80-28E04779562B}"/>
            </a:ext>
          </a:extLst>
        </xdr:cNvPr>
        <xdr:cNvCxnSpPr/>
      </xdr:nvCxnSpPr>
      <xdr:spPr>
        <a:xfrm flipV="1">
          <a:off x="3225800" y="113137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DB583D71-6FA6-428C-87F9-3A9A2436EE8C}"/>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E0CAC291-25A9-47EF-A6E1-F211D5465C81}"/>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12573</xdr:rowOff>
    </xdr:from>
    <xdr:to>
      <xdr:col>15</xdr:col>
      <xdr:colOff>82550</xdr:colOff>
      <xdr:row>66</xdr:row>
      <xdr:rowOff>150114</xdr:rowOff>
    </xdr:to>
    <xdr:cxnSp macro="">
      <xdr:nvCxnSpPr>
        <xdr:cNvPr id="137" name="直線コネクタ 136">
          <a:extLst>
            <a:ext uri="{FF2B5EF4-FFF2-40B4-BE49-F238E27FC236}">
              <a16:creationId xmlns:a16="http://schemas.microsoft.com/office/drawing/2014/main" id="{DF3AACED-3EB9-46E0-95DE-ED4236A7F7C1}"/>
            </a:ext>
          </a:extLst>
        </xdr:cNvPr>
        <xdr:cNvCxnSpPr/>
      </xdr:nvCxnSpPr>
      <xdr:spPr>
        <a:xfrm flipV="1">
          <a:off x="2336800" y="11328273"/>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A7C75C78-089B-4987-9C64-88E0CB2B1E6B}"/>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B6012F3E-66FE-46F0-9E5A-131DD3C30CFA}"/>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150114</xdr:rowOff>
    </xdr:from>
    <xdr:to>
      <xdr:col>11</xdr:col>
      <xdr:colOff>31750</xdr:colOff>
      <xdr:row>66</xdr:row>
      <xdr:rowOff>157353</xdr:rowOff>
    </xdr:to>
    <xdr:cxnSp macro="">
      <xdr:nvCxnSpPr>
        <xdr:cNvPr id="140" name="直線コネクタ 139">
          <a:extLst>
            <a:ext uri="{FF2B5EF4-FFF2-40B4-BE49-F238E27FC236}">
              <a16:creationId xmlns:a16="http://schemas.microsoft.com/office/drawing/2014/main" id="{EC62C3D8-0960-46FA-959F-F412A30F8DBF}"/>
            </a:ext>
          </a:extLst>
        </xdr:cNvPr>
        <xdr:cNvCxnSpPr/>
      </xdr:nvCxnSpPr>
      <xdr:spPr>
        <a:xfrm flipV="1">
          <a:off x="1447800" y="1146581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B10FAAE0-B908-4CF5-A1BB-B917BA54F674}"/>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28E560B5-B5CC-4821-935F-48C75748DFCA}"/>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16BE050-B1C9-4466-A977-CFBF710A83F8}"/>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4D7D8EC-F45C-4A49-A525-AF93D8F71EA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33F195E-05B8-4499-9C07-CE1CF1EE628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14382F9-71A6-4440-8017-BBD9062E2D5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799B847-E554-42E5-B1B8-3BAEA320C0B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B4F294A-DE5D-41C4-93C6-03002F55B05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358D102-1E96-4330-9CA8-0354B250E16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50" name="楕円 149">
          <a:extLst>
            <a:ext uri="{FF2B5EF4-FFF2-40B4-BE49-F238E27FC236}">
              <a16:creationId xmlns:a16="http://schemas.microsoft.com/office/drawing/2014/main" id="{C16B6790-169E-4EB2-BB54-275205DD5F04}"/>
            </a:ext>
          </a:extLst>
        </xdr:cNvPr>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98061</xdr:rowOff>
    </xdr:from>
    <xdr:ext cx="762000" cy="259045"/>
    <xdr:sp macro="" textlink="">
      <xdr:nvSpPr>
        <xdr:cNvPr id="151" name="財政構造の弾力性該当値テキスト">
          <a:extLst>
            <a:ext uri="{FF2B5EF4-FFF2-40B4-BE49-F238E27FC236}">
              <a16:creationId xmlns:a16="http://schemas.microsoft.com/office/drawing/2014/main" id="{A37FBC14-F90D-4D19-B37C-B4511BFD7E8C}"/>
            </a:ext>
          </a:extLst>
        </xdr:cNvPr>
        <xdr:cNvSpPr txBox="1"/>
      </xdr:nvSpPr>
      <xdr:spPr>
        <a:xfrm>
          <a:off x="5041900" y="112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52" name="楕円 151">
          <a:extLst>
            <a:ext uri="{FF2B5EF4-FFF2-40B4-BE49-F238E27FC236}">
              <a16:creationId xmlns:a16="http://schemas.microsoft.com/office/drawing/2014/main" id="{782B016C-5A02-40E7-8B67-FC3E9156DB94}"/>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33672</xdr:rowOff>
    </xdr:from>
    <xdr:ext cx="736600" cy="259045"/>
    <xdr:sp macro="" textlink="">
      <xdr:nvSpPr>
        <xdr:cNvPr id="153" name="テキスト ボックス 152">
          <a:extLst>
            <a:ext uri="{FF2B5EF4-FFF2-40B4-BE49-F238E27FC236}">
              <a16:creationId xmlns:a16="http://schemas.microsoft.com/office/drawing/2014/main" id="{318EE88F-A886-44FD-9CC6-73CB9AFA40BA}"/>
            </a:ext>
          </a:extLst>
        </xdr:cNvPr>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133223</xdr:rowOff>
    </xdr:from>
    <xdr:to>
      <xdr:col>15</xdr:col>
      <xdr:colOff>133350</xdr:colOff>
      <xdr:row>66</xdr:row>
      <xdr:rowOff>63373</xdr:rowOff>
    </xdr:to>
    <xdr:sp macro="" textlink="">
      <xdr:nvSpPr>
        <xdr:cNvPr id="154" name="楕円 153">
          <a:extLst>
            <a:ext uri="{FF2B5EF4-FFF2-40B4-BE49-F238E27FC236}">
              <a16:creationId xmlns:a16="http://schemas.microsoft.com/office/drawing/2014/main" id="{C48CB1E2-ADFE-4DAC-842B-9E7D75FCD41B}"/>
            </a:ext>
          </a:extLst>
        </xdr:cNvPr>
        <xdr:cNvSpPr/>
      </xdr:nvSpPr>
      <xdr:spPr>
        <a:xfrm>
          <a:off x="3175000" y="112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48150</xdr:rowOff>
    </xdr:from>
    <xdr:ext cx="762000" cy="259045"/>
    <xdr:sp macro="" textlink="">
      <xdr:nvSpPr>
        <xdr:cNvPr id="155" name="テキスト ボックス 154">
          <a:extLst>
            <a:ext uri="{FF2B5EF4-FFF2-40B4-BE49-F238E27FC236}">
              <a16:creationId xmlns:a16="http://schemas.microsoft.com/office/drawing/2014/main" id="{E9A34176-CDF4-492A-964D-220370B5750A}"/>
            </a:ext>
          </a:extLst>
        </xdr:cNvPr>
        <xdr:cNvSpPr txBox="1"/>
      </xdr:nvSpPr>
      <xdr:spPr>
        <a:xfrm>
          <a:off x="2844800" y="113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99314</xdr:rowOff>
    </xdr:from>
    <xdr:to>
      <xdr:col>11</xdr:col>
      <xdr:colOff>82550</xdr:colOff>
      <xdr:row>67</xdr:row>
      <xdr:rowOff>29464</xdr:rowOff>
    </xdr:to>
    <xdr:sp macro="" textlink="">
      <xdr:nvSpPr>
        <xdr:cNvPr id="156" name="楕円 155">
          <a:extLst>
            <a:ext uri="{FF2B5EF4-FFF2-40B4-BE49-F238E27FC236}">
              <a16:creationId xmlns:a16="http://schemas.microsoft.com/office/drawing/2014/main" id="{FE5F9400-A13A-4E90-85AE-7380F9C22530}"/>
            </a:ext>
          </a:extLst>
        </xdr:cNvPr>
        <xdr:cNvSpPr/>
      </xdr:nvSpPr>
      <xdr:spPr>
        <a:xfrm>
          <a:off x="2286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14241</xdr:rowOff>
    </xdr:from>
    <xdr:ext cx="762000" cy="259045"/>
    <xdr:sp macro="" textlink="">
      <xdr:nvSpPr>
        <xdr:cNvPr id="157" name="テキスト ボックス 156">
          <a:extLst>
            <a:ext uri="{FF2B5EF4-FFF2-40B4-BE49-F238E27FC236}">
              <a16:creationId xmlns:a16="http://schemas.microsoft.com/office/drawing/2014/main" id="{7E319D24-FEB4-4BFF-84A4-51FD56C38421}"/>
            </a:ext>
          </a:extLst>
        </xdr:cNvPr>
        <xdr:cNvSpPr txBox="1"/>
      </xdr:nvSpPr>
      <xdr:spPr>
        <a:xfrm>
          <a:off x="1955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106553</xdr:rowOff>
    </xdr:from>
    <xdr:to>
      <xdr:col>7</xdr:col>
      <xdr:colOff>31750</xdr:colOff>
      <xdr:row>67</xdr:row>
      <xdr:rowOff>36703</xdr:rowOff>
    </xdr:to>
    <xdr:sp macro="" textlink="">
      <xdr:nvSpPr>
        <xdr:cNvPr id="158" name="楕円 157">
          <a:extLst>
            <a:ext uri="{FF2B5EF4-FFF2-40B4-BE49-F238E27FC236}">
              <a16:creationId xmlns:a16="http://schemas.microsoft.com/office/drawing/2014/main" id="{E03B670E-0A98-4A39-83B1-D181571C1989}"/>
            </a:ext>
          </a:extLst>
        </xdr:cNvPr>
        <xdr:cNvSpPr/>
      </xdr:nvSpPr>
      <xdr:spPr>
        <a:xfrm>
          <a:off x="1397000" y="114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21480</xdr:rowOff>
    </xdr:from>
    <xdr:ext cx="762000" cy="259045"/>
    <xdr:sp macro="" textlink="">
      <xdr:nvSpPr>
        <xdr:cNvPr id="159" name="テキスト ボックス 158">
          <a:extLst>
            <a:ext uri="{FF2B5EF4-FFF2-40B4-BE49-F238E27FC236}">
              <a16:creationId xmlns:a16="http://schemas.microsoft.com/office/drawing/2014/main" id="{229AB44E-7D45-4DE1-9280-58BA50BF4758}"/>
            </a:ext>
          </a:extLst>
        </xdr:cNvPr>
        <xdr:cNvSpPr txBox="1"/>
      </xdr:nvSpPr>
      <xdr:spPr>
        <a:xfrm>
          <a:off x="1066800" y="1150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3F6056BA-B346-45B3-9CEF-61E0A0C9816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E9795AEF-3472-4BC4-8DA6-784B0052028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4CE6C5AB-CF25-45BB-98DA-1456C55160A6}"/>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8FD3C5EA-5BE2-4AAE-BF89-A3994EEE293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29FDA171-0B88-4730-A814-EB106504EC5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A147F057-2D2A-4213-A577-5C38E99B3E3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C95EDF66-AFD8-4CB7-B698-4BA1D8A009A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6C1A721B-7AF8-44A7-AC73-0C3E1A0071A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53B77E3-1F64-42CA-83F1-E0C604E4407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4A33969B-AA0A-422B-A281-957E467E5DD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5053A110-EDE9-4FF5-BF96-87B42B092A1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45DE2D8E-66C6-4213-85EA-339F09EE56A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B4F97622-D0D7-4A2C-8C89-A421CE6A222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１島１村で小規模自治体である本村は、通常の行政サービスだけではなく空港や航路もあることから、フェリーや船舶事務所及び空港に職員を配置しなければならない状況にある。引き続き、定員管理の適正化に努めるとともに、超勤手当の抑制や物件費（需用費や委託料等）の義務的経費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A044B6E9-A745-45DE-9D91-9E9490C7637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50F58D27-0C95-4730-8232-05B0FA3B785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5A8C5741-BB26-40F0-8873-2CCDFFFFF1B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A0338695-9282-4CC6-A77C-EC9488D1FADB}"/>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CE40CE42-D797-484C-B64F-EBF5606A358E}"/>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D945F9FB-C2FB-4A73-B96F-7D9ABA5BBCC8}"/>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6534CD63-8BB0-4CF9-8C1D-09009CBADC0B}"/>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DC8916FC-6D5A-4C71-B3C6-CF882A90B45E}"/>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F7CA0103-F02B-49F7-9981-D03BBB0968F5}"/>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81431F5B-0CD8-425F-86B5-AAAA8C917951}"/>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C1D1D912-A17A-4B7D-8941-E30A123FA9FA}"/>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5DD084F1-DCCE-4BDA-BEF0-A0E26588995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1A5AE242-19D2-4EA8-94A4-DEAC81E6D9B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486D48F6-C5B3-4072-A6F4-492CE813BB46}"/>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AA5604F-4D06-4505-B12E-2BAAFF158399}"/>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2E425B94-C9ED-4D80-9D41-224290FC6DC2}"/>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5185AB61-A46B-4D99-A5C7-58527382FB65}"/>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BB650EEE-358B-45DF-B093-7232112574FC}"/>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54022</xdr:rowOff>
    </xdr:from>
    <xdr:to>
      <xdr:col>23</xdr:col>
      <xdr:colOff>133350</xdr:colOff>
      <xdr:row>84</xdr:row>
      <xdr:rowOff>94473</xdr:rowOff>
    </xdr:to>
    <xdr:cxnSp macro="">
      <xdr:nvCxnSpPr>
        <xdr:cNvPr id="191" name="直線コネクタ 190">
          <a:extLst>
            <a:ext uri="{FF2B5EF4-FFF2-40B4-BE49-F238E27FC236}">
              <a16:creationId xmlns:a16="http://schemas.microsoft.com/office/drawing/2014/main" id="{11E1AC70-A964-49BE-B1D0-977769FCC499}"/>
            </a:ext>
          </a:extLst>
        </xdr:cNvPr>
        <xdr:cNvCxnSpPr/>
      </xdr:nvCxnSpPr>
      <xdr:spPr>
        <a:xfrm>
          <a:off x="4114800" y="14455822"/>
          <a:ext cx="838200" cy="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B3EAEAA-B5A0-405D-A490-CC2BB2FAFAC9}"/>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86449DA3-3D76-4282-99DF-5CDD95171457}"/>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32882</xdr:rowOff>
    </xdr:from>
    <xdr:to>
      <xdr:col>19</xdr:col>
      <xdr:colOff>133350</xdr:colOff>
      <xdr:row>84</xdr:row>
      <xdr:rowOff>54022</xdr:rowOff>
    </xdr:to>
    <xdr:cxnSp macro="">
      <xdr:nvCxnSpPr>
        <xdr:cNvPr id="194" name="直線コネクタ 193">
          <a:extLst>
            <a:ext uri="{FF2B5EF4-FFF2-40B4-BE49-F238E27FC236}">
              <a16:creationId xmlns:a16="http://schemas.microsoft.com/office/drawing/2014/main" id="{353F509C-ED1D-41DB-8BE0-563DCEA98014}"/>
            </a:ext>
          </a:extLst>
        </xdr:cNvPr>
        <xdr:cNvCxnSpPr/>
      </xdr:nvCxnSpPr>
      <xdr:spPr>
        <a:xfrm>
          <a:off x="3225800" y="14434682"/>
          <a:ext cx="889000" cy="2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BAE2F0CC-8020-4EE9-9288-C1AC7EFEBF6B}"/>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B64F6640-9A7C-4F21-8DEC-29AFCD89F0D9}"/>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32882</xdr:rowOff>
    </xdr:from>
    <xdr:to>
      <xdr:col>15</xdr:col>
      <xdr:colOff>82550</xdr:colOff>
      <xdr:row>84</xdr:row>
      <xdr:rowOff>38562</xdr:rowOff>
    </xdr:to>
    <xdr:cxnSp macro="">
      <xdr:nvCxnSpPr>
        <xdr:cNvPr id="197" name="直線コネクタ 196">
          <a:extLst>
            <a:ext uri="{FF2B5EF4-FFF2-40B4-BE49-F238E27FC236}">
              <a16:creationId xmlns:a16="http://schemas.microsoft.com/office/drawing/2014/main" id="{9EBA2722-2642-4DF8-91D2-7743AA741837}"/>
            </a:ext>
          </a:extLst>
        </xdr:cNvPr>
        <xdr:cNvCxnSpPr/>
      </xdr:nvCxnSpPr>
      <xdr:spPr>
        <a:xfrm flipV="1">
          <a:off x="2336800" y="14434682"/>
          <a:ext cx="889000" cy="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8853DE32-705D-41D4-BC4B-67C068489A0A}"/>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1134DAC5-105C-4BD9-899D-EC77F8182616}"/>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170921</xdr:rowOff>
    </xdr:from>
    <xdr:to>
      <xdr:col>11</xdr:col>
      <xdr:colOff>31750</xdr:colOff>
      <xdr:row>84</xdr:row>
      <xdr:rowOff>38562</xdr:rowOff>
    </xdr:to>
    <xdr:cxnSp macro="">
      <xdr:nvCxnSpPr>
        <xdr:cNvPr id="200" name="直線コネクタ 199">
          <a:extLst>
            <a:ext uri="{FF2B5EF4-FFF2-40B4-BE49-F238E27FC236}">
              <a16:creationId xmlns:a16="http://schemas.microsoft.com/office/drawing/2014/main" id="{500D943D-5307-4B3A-9B32-C9DD69E89E6B}"/>
            </a:ext>
          </a:extLst>
        </xdr:cNvPr>
        <xdr:cNvCxnSpPr/>
      </xdr:nvCxnSpPr>
      <xdr:spPr>
        <a:xfrm>
          <a:off x="1447800" y="14401271"/>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619FA8A7-0711-419A-920C-B31E9A5086F1}"/>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6DE92413-69CF-4B57-9D57-FB72745F127A}"/>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BD755B5B-EC4E-48E9-BECD-3B2740C1D96D}"/>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2696653B-530D-44C4-9CAE-3CE7BA0FA623}"/>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4E526D4C-0CB6-4025-B6CF-2E36C2B2D99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13554A0A-3810-414B-9FC1-BB7A85A041D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A3C939B-5359-4D7E-B566-5337A338808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2ACB3B9-E073-4A73-B59F-3792F84F1F0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F2F39D3-B059-4182-9052-D0639A0CA9A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43673</xdr:rowOff>
    </xdr:from>
    <xdr:to>
      <xdr:col>23</xdr:col>
      <xdr:colOff>184150</xdr:colOff>
      <xdr:row>84</xdr:row>
      <xdr:rowOff>145273</xdr:rowOff>
    </xdr:to>
    <xdr:sp macro="" textlink="">
      <xdr:nvSpPr>
        <xdr:cNvPr id="210" name="楕円 209">
          <a:extLst>
            <a:ext uri="{FF2B5EF4-FFF2-40B4-BE49-F238E27FC236}">
              <a16:creationId xmlns:a16="http://schemas.microsoft.com/office/drawing/2014/main" id="{76D2B839-8D57-4262-888F-C709BBAEB4B1}"/>
            </a:ext>
          </a:extLst>
        </xdr:cNvPr>
        <xdr:cNvSpPr/>
      </xdr:nvSpPr>
      <xdr:spPr>
        <a:xfrm>
          <a:off x="4902200" y="144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15750</xdr:rowOff>
    </xdr:from>
    <xdr:ext cx="762000" cy="259045"/>
    <xdr:sp macro="" textlink="">
      <xdr:nvSpPr>
        <xdr:cNvPr id="211" name="人件費・物件費等の状況該当値テキスト">
          <a:extLst>
            <a:ext uri="{FF2B5EF4-FFF2-40B4-BE49-F238E27FC236}">
              <a16:creationId xmlns:a16="http://schemas.microsoft.com/office/drawing/2014/main" id="{814A157D-A15C-4CE2-ACF6-58E25F524FD9}"/>
            </a:ext>
          </a:extLst>
        </xdr:cNvPr>
        <xdr:cNvSpPr txBox="1"/>
      </xdr:nvSpPr>
      <xdr:spPr>
        <a:xfrm>
          <a:off x="5041900" y="1441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3222</xdr:rowOff>
    </xdr:from>
    <xdr:to>
      <xdr:col>19</xdr:col>
      <xdr:colOff>184150</xdr:colOff>
      <xdr:row>84</xdr:row>
      <xdr:rowOff>104822</xdr:rowOff>
    </xdr:to>
    <xdr:sp macro="" textlink="">
      <xdr:nvSpPr>
        <xdr:cNvPr id="212" name="楕円 211">
          <a:extLst>
            <a:ext uri="{FF2B5EF4-FFF2-40B4-BE49-F238E27FC236}">
              <a16:creationId xmlns:a16="http://schemas.microsoft.com/office/drawing/2014/main" id="{5C775F5C-4424-49E0-BD49-30156E1E7173}"/>
            </a:ext>
          </a:extLst>
        </xdr:cNvPr>
        <xdr:cNvSpPr/>
      </xdr:nvSpPr>
      <xdr:spPr>
        <a:xfrm>
          <a:off x="4064000" y="144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89599</xdr:rowOff>
    </xdr:from>
    <xdr:ext cx="736600" cy="259045"/>
    <xdr:sp macro="" textlink="">
      <xdr:nvSpPr>
        <xdr:cNvPr id="213" name="テキスト ボックス 212">
          <a:extLst>
            <a:ext uri="{FF2B5EF4-FFF2-40B4-BE49-F238E27FC236}">
              <a16:creationId xmlns:a16="http://schemas.microsoft.com/office/drawing/2014/main" id="{4E9730D7-17DA-4005-B576-3B74A0289660}"/>
            </a:ext>
          </a:extLst>
        </xdr:cNvPr>
        <xdr:cNvSpPr txBox="1"/>
      </xdr:nvSpPr>
      <xdr:spPr>
        <a:xfrm>
          <a:off x="3733800" y="1449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153532</xdr:rowOff>
    </xdr:from>
    <xdr:to>
      <xdr:col>15</xdr:col>
      <xdr:colOff>133350</xdr:colOff>
      <xdr:row>84</xdr:row>
      <xdr:rowOff>83682</xdr:rowOff>
    </xdr:to>
    <xdr:sp macro="" textlink="">
      <xdr:nvSpPr>
        <xdr:cNvPr id="214" name="楕円 213">
          <a:extLst>
            <a:ext uri="{FF2B5EF4-FFF2-40B4-BE49-F238E27FC236}">
              <a16:creationId xmlns:a16="http://schemas.microsoft.com/office/drawing/2014/main" id="{0AAE125A-CC89-4EE9-856F-42AB2E2C578F}"/>
            </a:ext>
          </a:extLst>
        </xdr:cNvPr>
        <xdr:cNvSpPr/>
      </xdr:nvSpPr>
      <xdr:spPr>
        <a:xfrm>
          <a:off x="3175000" y="143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68459</xdr:rowOff>
    </xdr:from>
    <xdr:ext cx="762000" cy="259045"/>
    <xdr:sp macro="" textlink="">
      <xdr:nvSpPr>
        <xdr:cNvPr id="215" name="テキスト ボックス 214">
          <a:extLst>
            <a:ext uri="{FF2B5EF4-FFF2-40B4-BE49-F238E27FC236}">
              <a16:creationId xmlns:a16="http://schemas.microsoft.com/office/drawing/2014/main" id="{1D9654EC-08F2-48EC-90D8-9DF94DA16375}"/>
            </a:ext>
          </a:extLst>
        </xdr:cNvPr>
        <xdr:cNvSpPr txBox="1"/>
      </xdr:nvSpPr>
      <xdr:spPr>
        <a:xfrm>
          <a:off x="2844800" y="1447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159212</xdr:rowOff>
    </xdr:from>
    <xdr:to>
      <xdr:col>11</xdr:col>
      <xdr:colOff>82550</xdr:colOff>
      <xdr:row>84</xdr:row>
      <xdr:rowOff>89362</xdr:rowOff>
    </xdr:to>
    <xdr:sp macro="" textlink="">
      <xdr:nvSpPr>
        <xdr:cNvPr id="216" name="楕円 215">
          <a:extLst>
            <a:ext uri="{FF2B5EF4-FFF2-40B4-BE49-F238E27FC236}">
              <a16:creationId xmlns:a16="http://schemas.microsoft.com/office/drawing/2014/main" id="{9AE82B2C-5FD0-4D80-8832-4622EE44BD9F}"/>
            </a:ext>
          </a:extLst>
        </xdr:cNvPr>
        <xdr:cNvSpPr/>
      </xdr:nvSpPr>
      <xdr:spPr>
        <a:xfrm>
          <a:off x="2286000" y="1438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74139</xdr:rowOff>
    </xdr:from>
    <xdr:ext cx="762000" cy="259045"/>
    <xdr:sp macro="" textlink="">
      <xdr:nvSpPr>
        <xdr:cNvPr id="217" name="テキスト ボックス 216">
          <a:extLst>
            <a:ext uri="{FF2B5EF4-FFF2-40B4-BE49-F238E27FC236}">
              <a16:creationId xmlns:a16="http://schemas.microsoft.com/office/drawing/2014/main" id="{58E40EFA-77E0-4753-9A1E-79F950468418}"/>
            </a:ext>
          </a:extLst>
        </xdr:cNvPr>
        <xdr:cNvSpPr txBox="1"/>
      </xdr:nvSpPr>
      <xdr:spPr>
        <a:xfrm>
          <a:off x="1955800" y="1447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120121</xdr:rowOff>
    </xdr:from>
    <xdr:to>
      <xdr:col>7</xdr:col>
      <xdr:colOff>31750</xdr:colOff>
      <xdr:row>84</xdr:row>
      <xdr:rowOff>50271</xdr:rowOff>
    </xdr:to>
    <xdr:sp macro="" textlink="">
      <xdr:nvSpPr>
        <xdr:cNvPr id="218" name="楕円 217">
          <a:extLst>
            <a:ext uri="{FF2B5EF4-FFF2-40B4-BE49-F238E27FC236}">
              <a16:creationId xmlns:a16="http://schemas.microsoft.com/office/drawing/2014/main" id="{5E0FF140-0F36-45EF-A786-693422C3CA06}"/>
            </a:ext>
          </a:extLst>
        </xdr:cNvPr>
        <xdr:cNvSpPr/>
      </xdr:nvSpPr>
      <xdr:spPr>
        <a:xfrm>
          <a:off x="1397000" y="1435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35048</xdr:rowOff>
    </xdr:from>
    <xdr:ext cx="762000" cy="259045"/>
    <xdr:sp macro="" textlink="">
      <xdr:nvSpPr>
        <xdr:cNvPr id="219" name="テキスト ボックス 218">
          <a:extLst>
            <a:ext uri="{FF2B5EF4-FFF2-40B4-BE49-F238E27FC236}">
              <a16:creationId xmlns:a16="http://schemas.microsoft.com/office/drawing/2014/main" id="{9FEBA819-1DE4-492D-A7E4-D49B5D05EA61}"/>
            </a:ext>
          </a:extLst>
        </xdr:cNvPr>
        <xdr:cNvSpPr txBox="1"/>
      </xdr:nvSpPr>
      <xdr:spPr>
        <a:xfrm>
          <a:off x="1066800" y="1443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7B00E82F-F422-404E-8319-D1DD55E48B9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F2ADA62B-DDBA-4A19-9038-212DFDE5B5F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ECB31FC2-57DD-4124-B252-9A31DFE560E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EF36D2A1-BFC2-49D8-B1E2-78F28B7A140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3B17C6F5-774A-481C-8A8C-9E0FF9C4DD5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693167F2-8545-475E-B99D-C7B17AEE1C5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EEEF9A93-C90C-45D0-8A7E-419398577BE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98455718-61AF-44AB-BF43-3A8E9478732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51E0359E-6A7E-40E5-9DAB-F5EF06B3C632}"/>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755F0F47-01EA-4A6D-92DE-233333F762A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D97A4B4F-3D90-4957-BD00-4C0E32A9250F}"/>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675B10D1-2B1B-43CD-B634-7AF1280464D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BCAEE1C5-7A8A-464B-9174-B4A5A1E8AE36}"/>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本村は全国町村平均</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ポイント少ない</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で低水準であるが、今後は個々のスキルを上げるためマネジメントをしっかりと行う等、人事評価制度を活用し対応を行う。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228D824F-052A-4054-A907-C07B568698F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1299737F-E5C6-40AD-B9E4-A4718465A8E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6A640BAA-62BC-4132-BDAC-0EA27A1D208C}"/>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E2AA15F3-6D71-4544-A4F4-FAC8E83B30D6}"/>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D4830D71-B3B5-4301-ADDE-F13853449AB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E5605643-B48D-499B-B9FA-E80EFE191761}"/>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B900E9DA-43A6-42F6-8C2F-7A42641F51F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45DED914-9D38-4F58-9874-7579B76C90C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1BB1E821-4C2B-42DF-810A-2138094AC8A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AD5B1380-02E2-4BF5-AC34-857FAC161BAD}"/>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4A305A37-3137-4DAB-BEE0-8080DCB22FE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DC6CC21A-737F-4C34-95E0-C0AE0CA4C75F}"/>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33A30E26-1462-4DA4-ACF3-513C0517107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F1F9E51-8AFE-43BF-B443-93FB8A735CA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C75F0B44-A5C0-43E3-9C38-D2D8FA59EBA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9CE16220-EB97-4293-932C-B82BBEC83441}"/>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8EB80635-07AF-4EBE-8086-CAB294F38974}"/>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19CAE65F-6DAF-4956-97D6-1B44F8D73F0F}"/>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C6A3B0FD-28AE-4D49-883E-180A9680876E}"/>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82C3BB74-D763-49C6-A269-4393EDC8A2C2}"/>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120227</xdr:rowOff>
    </xdr:from>
    <xdr:to>
      <xdr:col>81</xdr:col>
      <xdr:colOff>44450</xdr:colOff>
      <xdr:row>85</xdr:row>
      <xdr:rowOff>144357</xdr:rowOff>
    </xdr:to>
    <xdr:cxnSp macro="">
      <xdr:nvCxnSpPr>
        <xdr:cNvPr id="253" name="直線コネクタ 252">
          <a:extLst>
            <a:ext uri="{FF2B5EF4-FFF2-40B4-BE49-F238E27FC236}">
              <a16:creationId xmlns:a16="http://schemas.microsoft.com/office/drawing/2014/main" id="{6C79505B-2684-4C9D-8985-BB0B898D61D8}"/>
            </a:ext>
          </a:extLst>
        </xdr:cNvPr>
        <xdr:cNvCxnSpPr/>
      </xdr:nvCxnSpPr>
      <xdr:spPr>
        <a:xfrm>
          <a:off x="16179800" y="146934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7DA51F0F-A955-4E27-8F2C-38C77687C7BC}"/>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94A0CAAA-9F98-4EAF-A4D7-79A08BB1C538}"/>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85</xdr:row>
      <xdr:rowOff>120227</xdr:rowOff>
    </xdr:to>
    <xdr:cxnSp macro="">
      <xdr:nvCxnSpPr>
        <xdr:cNvPr id="256" name="直線コネクタ 255">
          <a:extLst>
            <a:ext uri="{FF2B5EF4-FFF2-40B4-BE49-F238E27FC236}">
              <a16:creationId xmlns:a16="http://schemas.microsoft.com/office/drawing/2014/main" id="{B8BE58CA-89A4-41EC-9F53-E68E535D40A9}"/>
            </a:ext>
          </a:extLst>
        </xdr:cNvPr>
        <xdr:cNvCxnSpPr/>
      </xdr:nvCxnSpPr>
      <xdr:spPr>
        <a:xfrm>
          <a:off x="15290800" y="1446022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7CED1C85-EB19-46E9-BE69-06138AFC7FA9}"/>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12B8B0A-C2B5-42FC-8A4C-5DE09FB9ECCF}"/>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58420</xdr:rowOff>
    </xdr:to>
    <xdr:cxnSp macro="">
      <xdr:nvCxnSpPr>
        <xdr:cNvPr id="259" name="直線コネクタ 258">
          <a:extLst>
            <a:ext uri="{FF2B5EF4-FFF2-40B4-BE49-F238E27FC236}">
              <a16:creationId xmlns:a16="http://schemas.microsoft.com/office/drawing/2014/main" id="{5BAAF351-D3F8-449A-9EF3-A027F0160431}"/>
            </a:ext>
          </a:extLst>
        </xdr:cNvPr>
        <xdr:cNvCxnSpPr/>
      </xdr:nvCxnSpPr>
      <xdr:spPr>
        <a:xfrm>
          <a:off x="14401800" y="1436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C10DC8F1-FE79-4A2C-9C32-B5CBD1CDBF86}"/>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3208BE02-5D6C-4462-BEA8-2AE4BFBDA113}"/>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50377</xdr:rowOff>
    </xdr:to>
    <xdr:cxnSp macro="">
      <xdr:nvCxnSpPr>
        <xdr:cNvPr id="262" name="直線コネクタ 261">
          <a:extLst>
            <a:ext uri="{FF2B5EF4-FFF2-40B4-BE49-F238E27FC236}">
              <a16:creationId xmlns:a16="http://schemas.microsoft.com/office/drawing/2014/main" id="{20790CF1-EA6B-4CDD-9547-AEFDF063EF4A}"/>
            </a:ext>
          </a:extLst>
        </xdr:cNvPr>
        <xdr:cNvCxnSpPr/>
      </xdr:nvCxnSpPr>
      <xdr:spPr>
        <a:xfrm flipV="1">
          <a:off x="13512800" y="143637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787C91F4-2B4F-45FF-81FD-7B14AC99B85A}"/>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D0DF93E-DEDE-4A86-8FE8-92ED0FCF7DBC}"/>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44C1C310-9DE0-4CDA-9035-BBB70C2AB72B}"/>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4BF7C08E-DE1F-4753-8852-53A1B7AACDB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4EF3B3C-CC65-4B70-B9EC-021F927AB5A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DAFD5257-3FA6-4864-9794-5C688FD095D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818266-AF63-42AA-AFD2-E80326CB226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BA8B633-A0BC-4B83-803A-2A4737A902D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6650748-1A73-42F9-AA2F-C5BB0BD0FD6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2" name="楕円 271">
          <a:extLst>
            <a:ext uri="{FF2B5EF4-FFF2-40B4-BE49-F238E27FC236}">
              <a16:creationId xmlns:a16="http://schemas.microsoft.com/office/drawing/2014/main" id="{275E46CA-2471-4130-8272-002943931EC2}"/>
            </a:ext>
          </a:extLst>
        </xdr:cNvPr>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110084</xdr:rowOff>
    </xdr:from>
    <xdr:ext cx="762000" cy="259045"/>
    <xdr:sp macro="" textlink="">
      <xdr:nvSpPr>
        <xdr:cNvPr id="273" name="給与水準   （国との比較）該当値テキスト">
          <a:extLst>
            <a:ext uri="{FF2B5EF4-FFF2-40B4-BE49-F238E27FC236}">
              <a16:creationId xmlns:a16="http://schemas.microsoft.com/office/drawing/2014/main" id="{023B8E82-5780-4850-B578-D61ACBCB3354}"/>
            </a:ext>
          </a:extLst>
        </xdr:cNvPr>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69427</xdr:rowOff>
    </xdr:from>
    <xdr:to>
      <xdr:col>77</xdr:col>
      <xdr:colOff>95250</xdr:colOff>
      <xdr:row>85</xdr:row>
      <xdr:rowOff>171027</xdr:rowOff>
    </xdr:to>
    <xdr:sp macro="" textlink="">
      <xdr:nvSpPr>
        <xdr:cNvPr id="274" name="楕円 273">
          <a:extLst>
            <a:ext uri="{FF2B5EF4-FFF2-40B4-BE49-F238E27FC236}">
              <a16:creationId xmlns:a16="http://schemas.microsoft.com/office/drawing/2014/main" id="{EEC58B1C-C94E-4D04-81CF-3308A0BF3E48}"/>
            </a:ext>
          </a:extLst>
        </xdr:cNvPr>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75" name="テキスト ボックス 274">
          <a:extLst>
            <a:ext uri="{FF2B5EF4-FFF2-40B4-BE49-F238E27FC236}">
              <a16:creationId xmlns:a16="http://schemas.microsoft.com/office/drawing/2014/main" id="{C6A7E055-2A60-45D1-BB50-7CCEBEF6E30F}"/>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6" name="楕円 275">
          <a:extLst>
            <a:ext uri="{FF2B5EF4-FFF2-40B4-BE49-F238E27FC236}">
              <a16:creationId xmlns:a16="http://schemas.microsoft.com/office/drawing/2014/main" id="{3084E19B-A275-4067-BDA0-E591273CE7FA}"/>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7" name="テキスト ボックス 276">
          <a:extLst>
            <a:ext uri="{FF2B5EF4-FFF2-40B4-BE49-F238E27FC236}">
              <a16:creationId xmlns:a16="http://schemas.microsoft.com/office/drawing/2014/main" id="{22216BA4-2EA4-4077-9133-EF8B9D9CB339}"/>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a:extLst>
            <a:ext uri="{FF2B5EF4-FFF2-40B4-BE49-F238E27FC236}">
              <a16:creationId xmlns:a16="http://schemas.microsoft.com/office/drawing/2014/main" id="{050D2EC5-0A7C-412B-B945-980B05FB7C7C}"/>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39308F5C-821D-4711-995F-E4CD94186CF3}"/>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171027</xdr:rowOff>
    </xdr:from>
    <xdr:to>
      <xdr:col>64</xdr:col>
      <xdr:colOff>152400</xdr:colOff>
      <xdr:row>84</xdr:row>
      <xdr:rowOff>101177</xdr:rowOff>
    </xdr:to>
    <xdr:sp macro="" textlink="">
      <xdr:nvSpPr>
        <xdr:cNvPr id="280" name="楕円 279">
          <a:extLst>
            <a:ext uri="{FF2B5EF4-FFF2-40B4-BE49-F238E27FC236}">
              <a16:creationId xmlns:a16="http://schemas.microsoft.com/office/drawing/2014/main" id="{3FF1D6EC-7EF0-467C-9C63-EC683DC3AE45}"/>
            </a:ext>
          </a:extLst>
        </xdr:cNvPr>
        <xdr:cNvSpPr/>
      </xdr:nvSpPr>
      <xdr:spPr>
        <a:xfrm>
          <a:off x="13462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111354</xdr:rowOff>
    </xdr:from>
    <xdr:ext cx="762000" cy="259045"/>
    <xdr:sp macro="" textlink="">
      <xdr:nvSpPr>
        <xdr:cNvPr id="281" name="テキスト ボックス 280">
          <a:extLst>
            <a:ext uri="{FF2B5EF4-FFF2-40B4-BE49-F238E27FC236}">
              <a16:creationId xmlns:a16="http://schemas.microsoft.com/office/drawing/2014/main" id="{CCCD3534-9271-43AD-892D-D88FE25041E5}"/>
            </a:ext>
          </a:extLst>
        </xdr:cNvPr>
        <xdr:cNvSpPr txBox="1"/>
      </xdr:nvSpPr>
      <xdr:spPr>
        <a:xfrm>
          <a:off x="13131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FAB716E1-862D-4F42-82D0-FDECC475A77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2C6AF7E0-DE5C-4440-93B5-C71F0AA00F2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9BB19F94-C719-483D-BD3E-0D1C01AAE43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E9CDEF0B-B022-44E1-B19C-274A653146E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5A02ABAE-190E-435A-A335-2F92346D95F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BEC7BC6-075B-46EE-9CC2-53EB2B14C00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2D2E49BA-7191-4854-B228-4A3DE7F495C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A750A062-B207-43D1-BA0A-8742060DCFD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15248B7F-0BA0-4EC0-AE18-13822DFE8A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3E4C836-3B49-436E-9A8A-D11DE10BA93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AAAF2606-7BFE-455C-BE18-40018C74382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652C26DF-E8D5-4F31-9137-F67FD1576AC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995437AA-91FE-4D59-9978-CA925185E91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である本村は、通常の行政サービス以外に港や空港に職員を配置することから必然的に職員数が多くなっている。今後は、退職者不補充や会計年度任用職員で対応するなど、住民サービスの低下がない範囲で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B5E863C1-9F5C-4FC5-89EA-2ADD6A54FC5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50E8B044-205D-4520-8C30-6328C18D33A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B6EFB35D-A09B-48BD-A74F-D6DE317631F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3B397041-562E-4BF9-9830-A06A895E53E8}"/>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CC7B0DDA-8337-406C-A04C-F44067EA0519}"/>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64D8D143-B785-4351-8F5D-4FD23C7F8494}"/>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F11A5085-3B43-4256-A79F-18F2D67EFC4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593EECB-8E79-4529-A6C2-97DBF04E1CD8}"/>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F9816E8B-9C06-4C19-89CD-FBCD1112E2E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E4101FFB-4FC5-422A-9ED0-85509D0A774B}"/>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D6C8C6FE-DE4F-40A3-BC77-2728A9FA26B6}"/>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12B6FB88-FD82-4C7B-BF83-E9FC9D737E58}"/>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F17BE442-B0FD-4684-8DAA-F3D68D18B918}"/>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65467027-8E90-4855-A767-E7172652D28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6910D459-817F-4705-AB04-23C4063810F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6F27EC95-AD7B-4387-8A80-0C492A963649}"/>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CB60EF73-183C-401F-8A86-B1BDA492B578}"/>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7F186002-8E24-45DC-9A8B-4955B09951BF}"/>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2FBA4FA4-C21C-4288-B0DE-6C3BE86726C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D57B9D09-8E0F-4200-AF7F-ECC4ECA9695E}"/>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156246</xdr:rowOff>
    </xdr:from>
    <xdr:to>
      <xdr:col>81</xdr:col>
      <xdr:colOff>44450</xdr:colOff>
      <xdr:row>62</xdr:row>
      <xdr:rowOff>30106</xdr:rowOff>
    </xdr:to>
    <xdr:cxnSp macro="">
      <xdr:nvCxnSpPr>
        <xdr:cNvPr id="315" name="直線コネクタ 314">
          <a:extLst>
            <a:ext uri="{FF2B5EF4-FFF2-40B4-BE49-F238E27FC236}">
              <a16:creationId xmlns:a16="http://schemas.microsoft.com/office/drawing/2014/main" id="{3E1404F5-D087-480D-AC24-2DA14859ADBC}"/>
            </a:ext>
          </a:extLst>
        </xdr:cNvPr>
        <xdr:cNvCxnSpPr/>
      </xdr:nvCxnSpPr>
      <xdr:spPr>
        <a:xfrm flipV="1">
          <a:off x="16179800" y="10614696"/>
          <a:ext cx="838200" cy="4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B6A211AF-722F-46C8-A8A0-F49DBA85AB29}"/>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8DF95E64-D2EC-4A69-8066-6EA12B16670F}"/>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22331</xdr:rowOff>
    </xdr:from>
    <xdr:to>
      <xdr:col>77</xdr:col>
      <xdr:colOff>44450</xdr:colOff>
      <xdr:row>62</xdr:row>
      <xdr:rowOff>30106</xdr:rowOff>
    </xdr:to>
    <xdr:cxnSp macro="">
      <xdr:nvCxnSpPr>
        <xdr:cNvPr id="318" name="直線コネクタ 317">
          <a:extLst>
            <a:ext uri="{FF2B5EF4-FFF2-40B4-BE49-F238E27FC236}">
              <a16:creationId xmlns:a16="http://schemas.microsoft.com/office/drawing/2014/main" id="{C0769E4E-8C62-4C31-9157-3188A83733DC}"/>
            </a:ext>
          </a:extLst>
        </xdr:cNvPr>
        <xdr:cNvCxnSpPr/>
      </xdr:nvCxnSpPr>
      <xdr:spPr>
        <a:xfrm>
          <a:off x="15290800" y="10652231"/>
          <a:ext cx="889000" cy="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ED50EF8B-6029-4B74-9E6E-0B644CDD52A2}"/>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88F943E4-B112-499C-AF36-0136D6DD2B4E}"/>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15628</xdr:rowOff>
    </xdr:from>
    <xdr:to>
      <xdr:col>72</xdr:col>
      <xdr:colOff>203200</xdr:colOff>
      <xdr:row>62</xdr:row>
      <xdr:rowOff>22331</xdr:rowOff>
    </xdr:to>
    <xdr:cxnSp macro="">
      <xdr:nvCxnSpPr>
        <xdr:cNvPr id="321" name="直線コネクタ 320">
          <a:extLst>
            <a:ext uri="{FF2B5EF4-FFF2-40B4-BE49-F238E27FC236}">
              <a16:creationId xmlns:a16="http://schemas.microsoft.com/office/drawing/2014/main" id="{24A7019D-E4BD-4E0A-B30C-EFEEE94D10F3}"/>
            </a:ext>
          </a:extLst>
        </xdr:cNvPr>
        <xdr:cNvCxnSpPr/>
      </xdr:nvCxnSpPr>
      <xdr:spPr>
        <a:xfrm>
          <a:off x="14401800" y="10645528"/>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1EEEA8AA-13B9-42B9-B804-392FF11CA488}"/>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58AEC46C-C8F3-4E2F-901A-261B917E12E9}"/>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163350</xdr:rowOff>
    </xdr:from>
    <xdr:to>
      <xdr:col>68</xdr:col>
      <xdr:colOff>152400</xdr:colOff>
      <xdr:row>62</xdr:row>
      <xdr:rowOff>15628</xdr:rowOff>
    </xdr:to>
    <xdr:cxnSp macro="">
      <xdr:nvCxnSpPr>
        <xdr:cNvPr id="324" name="直線コネクタ 323">
          <a:extLst>
            <a:ext uri="{FF2B5EF4-FFF2-40B4-BE49-F238E27FC236}">
              <a16:creationId xmlns:a16="http://schemas.microsoft.com/office/drawing/2014/main" id="{0AA49E4D-5A68-40B4-9D85-69624529E4C5}"/>
            </a:ext>
          </a:extLst>
        </xdr:cNvPr>
        <xdr:cNvCxnSpPr/>
      </xdr:nvCxnSpPr>
      <xdr:spPr>
        <a:xfrm>
          <a:off x="13512800" y="10621800"/>
          <a:ext cx="8890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66DCA238-0359-4858-A923-D801270CD2EA}"/>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ACB2C02F-5387-4CED-9F50-E3DAB992F7B9}"/>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AADFEBED-E0E9-4B1D-853A-79F9D5D256EC}"/>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808D8DDF-6E50-41CD-B6A8-174B27342757}"/>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AC8E0E21-D9E3-4BCD-8358-FE925CDA92E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2D1CF53D-5A7F-40F6-9B4B-64D707B9DE2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B6CB88CC-B666-40B2-B940-BFAC29EBE16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41F1EB3-9E7C-438A-959D-15756AFB1F9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57440689-29C2-4DDE-87A3-8617BAF13A5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105446</xdr:rowOff>
    </xdr:from>
    <xdr:to>
      <xdr:col>81</xdr:col>
      <xdr:colOff>95250</xdr:colOff>
      <xdr:row>62</xdr:row>
      <xdr:rowOff>35596</xdr:rowOff>
    </xdr:to>
    <xdr:sp macro="" textlink="">
      <xdr:nvSpPr>
        <xdr:cNvPr id="334" name="楕円 333">
          <a:extLst>
            <a:ext uri="{FF2B5EF4-FFF2-40B4-BE49-F238E27FC236}">
              <a16:creationId xmlns:a16="http://schemas.microsoft.com/office/drawing/2014/main" id="{377F7D3F-FBBD-4FD9-BB74-A427092C5E42}"/>
            </a:ext>
          </a:extLst>
        </xdr:cNvPr>
        <xdr:cNvSpPr/>
      </xdr:nvSpPr>
      <xdr:spPr>
        <a:xfrm>
          <a:off x="16967200" y="105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77523</xdr:rowOff>
    </xdr:from>
    <xdr:ext cx="762000" cy="259045"/>
    <xdr:sp macro="" textlink="">
      <xdr:nvSpPr>
        <xdr:cNvPr id="335" name="定員管理の状況該当値テキスト">
          <a:extLst>
            <a:ext uri="{FF2B5EF4-FFF2-40B4-BE49-F238E27FC236}">
              <a16:creationId xmlns:a16="http://schemas.microsoft.com/office/drawing/2014/main" id="{88232A85-FCDB-4FC2-84F2-B38715E21945}"/>
            </a:ext>
          </a:extLst>
        </xdr:cNvPr>
        <xdr:cNvSpPr txBox="1"/>
      </xdr:nvSpPr>
      <xdr:spPr>
        <a:xfrm>
          <a:off x="17106900" y="1053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150756</xdr:rowOff>
    </xdr:from>
    <xdr:to>
      <xdr:col>77</xdr:col>
      <xdr:colOff>95250</xdr:colOff>
      <xdr:row>62</xdr:row>
      <xdr:rowOff>80906</xdr:rowOff>
    </xdr:to>
    <xdr:sp macro="" textlink="">
      <xdr:nvSpPr>
        <xdr:cNvPr id="336" name="楕円 335">
          <a:extLst>
            <a:ext uri="{FF2B5EF4-FFF2-40B4-BE49-F238E27FC236}">
              <a16:creationId xmlns:a16="http://schemas.microsoft.com/office/drawing/2014/main" id="{0E1B99F5-EE90-4458-A910-8F95984A490F}"/>
            </a:ext>
          </a:extLst>
        </xdr:cNvPr>
        <xdr:cNvSpPr/>
      </xdr:nvSpPr>
      <xdr:spPr>
        <a:xfrm>
          <a:off x="16129000" y="106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65683</xdr:rowOff>
    </xdr:from>
    <xdr:ext cx="736600" cy="259045"/>
    <xdr:sp macro="" textlink="">
      <xdr:nvSpPr>
        <xdr:cNvPr id="337" name="テキスト ボックス 336">
          <a:extLst>
            <a:ext uri="{FF2B5EF4-FFF2-40B4-BE49-F238E27FC236}">
              <a16:creationId xmlns:a16="http://schemas.microsoft.com/office/drawing/2014/main" id="{081EEB0E-6BFC-4D5A-871B-F0EED734C3A3}"/>
            </a:ext>
          </a:extLst>
        </xdr:cNvPr>
        <xdr:cNvSpPr txBox="1"/>
      </xdr:nvSpPr>
      <xdr:spPr>
        <a:xfrm>
          <a:off x="15798800" y="10695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142981</xdr:rowOff>
    </xdr:from>
    <xdr:to>
      <xdr:col>73</xdr:col>
      <xdr:colOff>44450</xdr:colOff>
      <xdr:row>62</xdr:row>
      <xdr:rowOff>73131</xdr:rowOff>
    </xdr:to>
    <xdr:sp macro="" textlink="">
      <xdr:nvSpPr>
        <xdr:cNvPr id="338" name="楕円 337">
          <a:extLst>
            <a:ext uri="{FF2B5EF4-FFF2-40B4-BE49-F238E27FC236}">
              <a16:creationId xmlns:a16="http://schemas.microsoft.com/office/drawing/2014/main" id="{C96CE055-B646-4BDB-A7EC-37D88DD76123}"/>
            </a:ext>
          </a:extLst>
        </xdr:cNvPr>
        <xdr:cNvSpPr/>
      </xdr:nvSpPr>
      <xdr:spPr>
        <a:xfrm>
          <a:off x="15240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57908</xdr:rowOff>
    </xdr:from>
    <xdr:ext cx="762000" cy="259045"/>
    <xdr:sp macro="" textlink="">
      <xdr:nvSpPr>
        <xdr:cNvPr id="339" name="テキスト ボックス 338">
          <a:extLst>
            <a:ext uri="{FF2B5EF4-FFF2-40B4-BE49-F238E27FC236}">
              <a16:creationId xmlns:a16="http://schemas.microsoft.com/office/drawing/2014/main" id="{23F2A03F-072F-4359-BD41-484047732106}"/>
            </a:ext>
          </a:extLst>
        </xdr:cNvPr>
        <xdr:cNvSpPr txBox="1"/>
      </xdr:nvSpPr>
      <xdr:spPr>
        <a:xfrm>
          <a:off x="14909800" y="106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136278</xdr:rowOff>
    </xdr:from>
    <xdr:to>
      <xdr:col>68</xdr:col>
      <xdr:colOff>203200</xdr:colOff>
      <xdr:row>62</xdr:row>
      <xdr:rowOff>66428</xdr:rowOff>
    </xdr:to>
    <xdr:sp macro="" textlink="">
      <xdr:nvSpPr>
        <xdr:cNvPr id="340" name="楕円 339">
          <a:extLst>
            <a:ext uri="{FF2B5EF4-FFF2-40B4-BE49-F238E27FC236}">
              <a16:creationId xmlns:a16="http://schemas.microsoft.com/office/drawing/2014/main" id="{5E6E2D41-3DCA-49D3-ADA2-7A386A8FFD09}"/>
            </a:ext>
          </a:extLst>
        </xdr:cNvPr>
        <xdr:cNvSpPr/>
      </xdr:nvSpPr>
      <xdr:spPr>
        <a:xfrm>
          <a:off x="14351000" y="105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51205</xdr:rowOff>
    </xdr:from>
    <xdr:ext cx="762000" cy="259045"/>
    <xdr:sp macro="" textlink="">
      <xdr:nvSpPr>
        <xdr:cNvPr id="341" name="テキスト ボックス 340">
          <a:extLst>
            <a:ext uri="{FF2B5EF4-FFF2-40B4-BE49-F238E27FC236}">
              <a16:creationId xmlns:a16="http://schemas.microsoft.com/office/drawing/2014/main" id="{05D2E8FC-B78E-44A0-9E9C-A2763780B2FA}"/>
            </a:ext>
          </a:extLst>
        </xdr:cNvPr>
        <xdr:cNvSpPr txBox="1"/>
      </xdr:nvSpPr>
      <xdr:spPr>
        <a:xfrm>
          <a:off x="14020800" y="106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112550</xdr:rowOff>
    </xdr:from>
    <xdr:to>
      <xdr:col>64</xdr:col>
      <xdr:colOff>152400</xdr:colOff>
      <xdr:row>62</xdr:row>
      <xdr:rowOff>42700</xdr:rowOff>
    </xdr:to>
    <xdr:sp macro="" textlink="">
      <xdr:nvSpPr>
        <xdr:cNvPr id="342" name="楕円 341">
          <a:extLst>
            <a:ext uri="{FF2B5EF4-FFF2-40B4-BE49-F238E27FC236}">
              <a16:creationId xmlns:a16="http://schemas.microsoft.com/office/drawing/2014/main" id="{D679866E-968E-4B5B-9079-1EB9C17200BA}"/>
            </a:ext>
          </a:extLst>
        </xdr:cNvPr>
        <xdr:cNvSpPr/>
      </xdr:nvSpPr>
      <xdr:spPr>
        <a:xfrm>
          <a:off x="13462000" y="105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27477</xdr:rowOff>
    </xdr:from>
    <xdr:ext cx="762000" cy="259045"/>
    <xdr:sp macro="" textlink="">
      <xdr:nvSpPr>
        <xdr:cNvPr id="343" name="テキスト ボックス 342">
          <a:extLst>
            <a:ext uri="{FF2B5EF4-FFF2-40B4-BE49-F238E27FC236}">
              <a16:creationId xmlns:a16="http://schemas.microsoft.com/office/drawing/2014/main" id="{0E4F6693-6AAF-45DB-A1B0-B23CBC7795FC}"/>
            </a:ext>
          </a:extLst>
        </xdr:cNvPr>
        <xdr:cNvSpPr txBox="1"/>
      </xdr:nvSpPr>
      <xdr:spPr>
        <a:xfrm>
          <a:off x="13131800" y="106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DDE7466C-F68D-491B-B479-BF8AAF308B3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1A416359-07D9-4794-8B7D-6F6958DB821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4E101BF-C3F0-47E8-9C8A-210A9048598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CD782E18-0178-4685-80FF-30B44DE5296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8E46E73B-4A01-4611-9E87-D6D752130A2A}"/>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FC9C8EDE-FA26-4F02-A8E6-05C6C4688381}"/>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AD04F2B6-54C0-47F5-AAEA-D40CB6CB0659}"/>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43384A6F-F31C-4CC9-9A70-418D171E8FA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345F836-74E2-4F0C-87B7-1D41BAD5B74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608D56F7-ED5C-4DE6-AEF7-33BF6FDA4EB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6ED7BBCB-667A-425D-AD69-35DE93E5570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E03458F0-2234-4D24-A9B2-2A90EA3456A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A0E0943D-690D-41A7-A072-056093AD6A1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公債費負担は若干の増となっているが、今後も沖縄振興特別推進交付金等の普通建設事業や教員宿舎建設や旧庁舎解体に伴う新規発行債の増額により実質公債費率の増加が見込まれることから、今後は普通建設費の優先順位を決め、新規発行債の抑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AD49079C-B7FC-4DFE-9304-7B7966ED7AD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3483DA1E-8457-4FDA-83EB-2B53199D1DA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DCF372ED-65C4-4B66-A322-305DE669DF5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90D8DAD2-0223-4F73-80DC-AEB1F32DA1A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75598502-170C-4661-89A3-CCDA66B18D9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CDED5DC2-C8E4-4F0C-908B-5046913150D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4D159AB4-75A2-4DE9-BA95-28AA055B796A}"/>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A605E5AD-AB99-42DF-81B1-2E567381D3AC}"/>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D4260F0B-DD1C-425A-A271-EE7FAFD82CF5}"/>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93C18BA2-4186-4E82-A2EB-405BA9D0995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F1E3C9FC-0C2A-4D52-98EE-24599DEB323F}"/>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99EBF4A4-FD9F-4DC8-A760-47F1131AAE3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92798456-A1A0-48CA-87F8-0A966BAE0F9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EFE52332-873D-4FE0-B92D-0F5876EE523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15C80CD2-505B-434E-ADC4-24FF622DBE43}"/>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EDEE8CCA-C5E9-4437-9B9F-6D2396F8EF7D}"/>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6EC8D2AF-3260-403E-8B0D-23E79EA55B48}"/>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4224A640-04C2-4AE3-81B0-9AE12BACEFF2}"/>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FB2FB22D-A6F8-47F1-A7BB-0D2A38A336DE}"/>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17356</xdr:rowOff>
    </xdr:to>
    <xdr:cxnSp macro="">
      <xdr:nvCxnSpPr>
        <xdr:cNvPr id="376" name="直線コネクタ 375">
          <a:extLst>
            <a:ext uri="{FF2B5EF4-FFF2-40B4-BE49-F238E27FC236}">
              <a16:creationId xmlns:a16="http://schemas.microsoft.com/office/drawing/2014/main" id="{C5FE261B-D166-49A6-8213-8A183B1CDE58}"/>
            </a:ext>
          </a:extLst>
        </xdr:cNvPr>
        <xdr:cNvCxnSpPr/>
      </xdr:nvCxnSpPr>
      <xdr:spPr>
        <a:xfrm>
          <a:off x="16179800" y="71941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651B2A4B-6D9E-47E9-8468-E56FB8B8508E}"/>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8C0AD3E3-6B5A-4AFE-95D3-68BC8E045D15}"/>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25400</xdr:rowOff>
    </xdr:to>
    <xdr:cxnSp macro="">
      <xdr:nvCxnSpPr>
        <xdr:cNvPr id="379" name="直線コネクタ 378">
          <a:extLst>
            <a:ext uri="{FF2B5EF4-FFF2-40B4-BE49-F238E27FC236}">
              <a16:creationId xmlns:a16="http://schemas.microsoft.com/office/drawing/2014/main" id="{2F9D5F09-5493-4781-B6F5-7FBE52DFEFBC}"/>
            </a:ext>
          </a:extLst>
        </xdr:cNvPr>
        <xdr:cNvCxnSpPr/>
      </xdr:nvCxnSpPr>
      <xdr:spPr>
        <a:xfrm flipV="1">
          <a:off x="15290800" y="719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5D270846-62DA-4E08-BE68-41E440C7697B}"/>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AB0CC18-ABB8-48CC-9934-8D8B2ADACF3E}"/>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42</xdr:row>
      <xdr:rowOff>25400</xdr:rowOff>
    </xdr:to>
    <xdr:cxnSp macro="">
      <xdr:nvCxnSpPr>
        <xdr:cNvPr id="382" name="直線コネクタ 381">
          <a:extLst>
            <a:ext uri="{FF2B5EF4-FFF2-40B4-BE49-F238E27FC236}">
              <a16:creationId xmlns:a16="http://schemas.microsoft.com/office/drawing/2014/main" id="{CB9AAC31-2727-4CF4-AB0A-8E1341304AAE}"/>
            </a:ext>
          </a:extLst>
        </xdr:cNvPr>
        <xdr:cNvCxnSpPr/>
      </xdr:nvCxnSpPr>
      <xdr:spPr>
        <a:xfrm>
          <a:off x="14401800" y="71378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EBD8C305-A3B3-4844-B866-D8E132292494}"/>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DC16DE02-4EC4-4D40-B52B-BA4641B8E86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108373</xdr:rowOff>
    </xdr:to>
    <xdr:cxnSp macro="">
      <xdr:nvCxnSpPr>
        <xdr:cNvPr id="385" name="直線コネクタ 384">
          <a:extLst>
            <a:ext uri="{FF2B5EF4-FFF2-40B4-BE49-F238E27FC236}">
              <a16:creationId xmlns:a16="http://schemas.microsoft.com/office/drawing/2014/main" id="{A32EC1FF-671F-4835-BD7E-ED0539AA5B3D}"/>
            </a:ext>
          </a:extLst>
        </xdr:cNvPr>
        <xdr:cNvCxnSpPr/>
      </xdr:nvCxnSpPr>
      <xdr:spPr>
        <a:xfrm>
          <a:off x="13512800" y="70734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FBB3C350-7038-4315-8E81-1D6BEF6E1AA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79B56129-7FF3-44E1-BB46-5E3BD97E09CD}"/>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73E8F514-E9BC-4027-AFA4-35688A63E1A8}"/>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86ABDECB-0BD6-4F7C-9B9D-D170D32658D4}"/>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23ADCA5D-2969-4137-8427-EC82ACB3E27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379DAEA0-551A-427E-843E-93A3184C21C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56FB8B8B-CFDD-4462-AC12-71404A60724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C398870-6D27-4700-9680-63962E82A398}"/>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DBE5A26C-E1A2-4FBC-ACE1-A29285485A1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5" name="楕円 394">
          <a:extLst>
            <a:ext uri="{FF2B5EF4-FFF2-40B4-BE49-F238E27FC236}">
              <a16:creationId xmlns:a16="http://schemas.microsoft.com/office/drawing/2014/main" id="{D5527C2B-82C8-41DD-A8E4-39D3F3D935D8}"/>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6" name="公債費負担の状況該当値テキスト">
          <a:extLst>
            <a:ext uri="{FF2B5EF4-FFF2-40B4-BE49-F238E27FC236}">
              <a16:creationId xmlns:a16="http://schemas.microsoft.com/office/drawing/2014/main" id="{1A41A8A8-C2DB-4C5B-99F8-C97EB0A50638}"/>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397" name="楕円 396">
          <a:extLst>
            <a:ext uri="{FF2B5EF4-FFF2-40B4-BE49-F238E27FC236}">
              <a16:creationId xmlns:a16="http://schemas.microsoft.com/office/drawing/2014/main" id="{D4F84F6F-3488-4970-B602-8EE22D5480A2}"/>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398" name="テキスト ボックス 397">
          <a:extLst>
            <a:ext uri="{FF2B5EF4-FFF2-40B4-BE49-F238E27FC236}">
              <a16:creationId xmlns:a16="http://schemas.microsoft.com/office/drawing/2014/main" id="{907278E4-B299-4400-920B-0484CBFF5C49}"/>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9" name="楕円 398">
          <a:extLst>
            <a:ext uri="{FF2B5EF4-FFF2-40B4-BE49-F238E27FC236}">
              <a16:creationId xmlns:a16="http://schemas.microsoft.com/office/drawing/2014/main" id="{B8AB7A24-96F0-4D0A-A370-0954A924A7E4}"/>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0" name="テキスト ボックス 399">
          <a:extLst>
            <a:ext uri="{FF2B5EF4-FFF2-40B4-BE49-F238E27FC236}">
              <a16:creationId xmlns:a16="http://schemas.microsoft.com/office/drawing/2014/main" id="{8E247D0A-9DAB-497C-B97F-7FB8AC43F41B}"/>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1" name="楕円 400">
          <a:extLst>
            <a:ext uri="{FF2B5EF4-FFF2-40B4-BE49-F238E27FC236}">
              <a16:creationId xmlns:a16="http://schemas.microsoft.com/office/drawing/2014/main" id="{84DB54A6-476A-4D13-9DCF-C4977F54D98B}"/>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2" name="テキスト ボックス 401">
          <a:extLst>
            <a:ext uri="{FF2B5EF4-FFF2-40B4-BE49-F238E27FC236}">
              <a16:creationId xmlns:a16="http://schemas.microsoft.com/office/drawing/2014/main" id="{2D87E9E7-0984-4B8E-9AB1-300D044E172A}"/>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3" name="楕円 402">
          <a:extLst>
            <a:ext uri="{FF2B5EF4-FFF2-40B4-BE49-F238E27FC236}">
              <a16:creationId xmlns:a16="http://schemas.microsoft.com/office/drawing/2014/main" id="{02E26930-6F4B-4586-BE88-BF1720667057}"/>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4" name="テキスト ボックス 403">
          <a:extLst>
            <a:ext uri="{FF2B5EF4-FFF2-40B4-BE49-F238E27FC236}">
              <a16:creationId xmlns:a16="http://schemas.microsoft.com/office/drawing/2014/main" id="{36ACF628-47A3-414E-AEAD-E48C0CF02E82}"/>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C9DD1733-AE90-4CAB-98FB-548F0DA49E6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22478895-9C90-4E6A-9258-EEC2F2050B0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36000B65-B80E-4BBF-9985-EAB661598BB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3A75BDFA-57B9-47EB-B236-D4E5C68DC4A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BB28F99F-4BBE-4224-A98A-DA265D25CA3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E9565FE9-AB4E-45E2-8FB8-BE5A8EAA1B9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5D648D4D-3CE3-4E27-9409-180A96FE32E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128968EA-B162-409C-B729-C80C83B9581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D726E6E4-D2BD-48B5-A2BB-24A6F39BFC3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E8B2F11F-A551-4332-BAA3-7C0C77D2686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8EB3D359-7A1D-46F9-9E7B-88141890CA9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4C7D3B7-25E8-4339-9D51-C5CD724E4CD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E6258BB0-54B2-4029-AAE9-ADC1F8D1C0A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年度から将来負担比率は</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ポイントも上昇しており全国平均、沖縄平均よりかなり高くなっている。令和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年度より教員宿舎建設や旧庁舎解体などの大規模な事業があるため、今後は可能な限り新規発行債の削減やその他歳出の削減に努め、基金からの繰入の抑制を図る。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DC8EE435-017F-457E-9662-D058FC6D439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31EAC9D6-BE87-420E-ABD9-76B05F6D97A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48A2D340-3910-4C8D-850E-DD7058370C0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2F26F095-1BDF-481D-973A-4AF856667453}"/>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70184E00-8E14-4476-9609-6422B0793C56}"/>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907D210C-27A6-4B7C-BB37-F3A6BE011E0F}"/>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739FC5C5-FE3C-4FBE-83BC-112A61B927F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7EDB10FC-43B9-40CA-832A-C84D5ED12456}"/>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AEFC461-17E3-4D22-B15D-7635645BB1BC}"/>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D99E3282-F128-40A9-9EB4-326B51FC004A}"/>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9FC61D11-2A8A-44CB-BD04-C3D8476A3905}"/>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5390F927-3111-4A10-896C-013F2D653AD4}"/>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FDE5B9CF-BBED-4420-AA30-850B31599963}"/>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554B7858-BD04-4F58-AC58-29F05BE452C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3E3FA6D8-E765-4373-83E0-E00995B6FF5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366A6BF5-8A3A-4321-B855-9AB61BEB40CB}"/>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42AE22D1-32F9-443F-B484-12BA418196BE}"/>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86182FB0-A9C9-470A-AA03-79B774931936}"/>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ACDD2545-5263-4548-8F6D-71E863EDF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70B693C4-A57A-4AF9-AFAF-ED6E81A02AE4}"/>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53904</xdr:rowOff>
    </xdr:from>
    <xdr:to>
      <xdr:col>81</xdr:col>
      <xdr:colOff>44450</xdr:colOff>
      <xdr:row>23</xdr:row>
      <xdr:rowOff>92287</xdr:rowOff>
    </xdr:to>
    <xdr:cxnSp macro="">
      <xdr:nvCxnSpPr>
        <xdr:cNvPr id="438" name="直線コネクタ 437">
          <a:extLst>
            <a:ext uri="{FF2B5EF4-FFF2-40B4-BE49-F238E27FC236}">
              <a16:creationId xmlns:a16="http://schemas.microsoft.com/office/drawing/2014/main" id="{8BD2BCBA-9F4C-4FF4-9AD1-06858B403948}"/>
            </a:ext>
          </a:extLst>
        </xdr:cNvPr>
        <xdr:cNvCxnSpPr/>
      </xdr:nvCxnSpPr>
      <xdr:spPr>
        <a:xfrm>
          <a:off x="16179800" y="2968554"/>
          <a:ext cx="838200" cy="106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BFEDBE95-C65D-4CA9-B583-584C3D30140E}"/>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6B5E2172-E756-43FB-B8BC-4A2157F546C6}"/>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85796</xdr:rowOff>
    </xdr:from>
    <xdr:to>
      <xdr:col>77</xdr:col>
      <xdr:colOff>44450</xdr:colOff>
      <xdr:row>17</xdr:row>
      <xdr:rowOff>53904</xdr:rowOff>
    </xdr:to>
    <xdr:cxnSp macro="">
      <xdr:nvCxnSpPr>
        <xdr:cNvPr id="441" name="直線コネクタ 440">
          <a:extLst>
            <a:ext uri="{FF2B5EF4-FFF2-40B4-BE49-F238E27FC236}">
              <a16:creationId xmlns:a16="http://schemas.microsoft.com/office/drawing/2014/main" id="{CAFD6DBD-EB14-46BF-90FF-82B8592D89BD}"/>
            </a:ext>
          </a:extLst>
        </xdr:cNvPr>
        <xdr:cNvCxnSpPr/>
      </xdr:nvCxnSpPr>
      <xdr:spPr>
        <a:xfrm>
          <a:off x="15290800" y="2657546"/>
          <a:ext cx="889000" cy="31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2978545D-6869-46B1-B6BF-41A4AC1ECC98}"/>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61241EBB-658E-48F3-85AD-E70FDD33FFA3}"/>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85796</xdr:rowOff>
    </xdr:from>
    <xdr:to>
      <xdr:col>72</xdr:col>
      <xdr:colOff>203200</xdr:colOff>
      <xdr:row>16</xdr:row>
      <xdr:rowOff>14887</xdr:rowOff>
    </xdr:to>
    <xdr:cxnSp macro="">
      <xdr:nvCxnSpPr>
        <xdr:cNvPr id="444" name="直線コネクタ 443">
          <a:extLst>
            <a:ext uri="{FF2B5EF4-FFF2-40B4-BE49-F238E27FC236}">
              <a16:creationId xmlns:a16="http://schemas.microsoft.com/office/drawing/2014/main" id="{B69A78DD-2FD9-461B-B224-E762492DD79A}"/>
            </a:ext>
          </a:extLst>
        </xdr:cNvPr>
        <xdr:cNvCxnSpPr/>
      </xdr:nvCxnSpPr>
      <xdr:spPr>
        <a:xfrm flipV="1">
          <a:off x="14401800" y="2657546"/>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2EDC377F-B31F-429C-A639-AFAA2D073F4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252C291B-B5D2-427F-9868-E06E71F0253E}"/>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14887</xdr:rowOff>
    </xdr:from>
    <xdr:to>
      <xdr:col>68</xdr:col>
      <xdr:colOff>152400</xdr:colOff>
      <xdr:row>16</xdr:row>
      <xdr:rowOff>123472</xdr:rowOff>
    </xdr:to>
    <xdr:cxnSp macro="">
      <xdr:nvCxnSpPr>
        <xdr:cNvPr id="447" name="直線コネクタ 446">
          <a:extLst>
            <a:ext uri="{FF2B5EF4-FFF2-40B4-BE49-F238E27FC236}">
              <a16:creationId xmlns:a16="http://schemas.microsoft.com/office/drawing/2014/main" id="{6E3A428B-2CCF-4DFF-A46C-96D4EC9B2BD8}"/>
            </a:ext>
          </a:extLst>
        </xdr:cNvPr>
        <xdr:cNvCxnSpPr/>
      </xdr:nvCxnSpPr>
      <xdr:spPr>
        <a:xfrm flipV="1">
          <a:off x="13512800" y="275808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F2517867-5C73-4148-8886-74EF10EE74FB}"/>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886C3B53-F14C-4C27-919F-D075A7247A2C}"/>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D875754B-9877-4C1A-87DE-F6359406C114}"/>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8A88BA9E-B184-4782-B2EB-B7C64007CCF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430E2B34-17DD-401F-A462-8C2D850EAFC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36BD6AC1-940D-495C-9C22-7D5BC5AD7F5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E8081A8F-D5E3-4EA0-AC9B-66964D6D47F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550BAF2-CEED-477C-AA74-C274012DEBF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ECD5E57-09EF-46F2-9AC3-830D3033800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23</xdr:row>
      <xdr:rowOff>41487</xdr:rowOff>
    </xdr:from>
    <xdr:to>
      <xdr:col>81</xdr:col>
      <xdr:colOff>95250</xdr:colOff>
      <xdr:row>23</xdr:row>
      <xdr:rowOff>143087</xdr:rowOff>
    </xdr:to>
    <xdr:sp macro="" textlink="">
      <xdr:nvSpPr>
        <xdr:cNvPr id="457" name="楕円 456">
          <a:extLst>
            <a:ext uri="{FF2B5EF4-FFF2-40B4-BE49-F238E27FC236}">
              <a16:creationId xmlns:a16="http://schemas.microsoft.com/office/drawing/2014/main" id="{7365B4C8-A6C6-4446-9550-338966C5B1D2}"/>
            </a:ext>
          </a:extLst>
        </xdr:cNvPr>
        <xdr:cNvSpPr/>
      </xdr:nvSpPr>
      <xdr:spPr>
        <a:xfrm>
          <a:off x="16967200" y="39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108814</xdr:rowOff>
    </xdr:from>
    <xdr:ext cx="762000" cy="259045"/>
    <xdr:sp macro="" textlink="">
      <xdr:nvSpPr>
        <xdr:cNvPr id="458" name="将来負担の状況該当値テキスト">
          <a:extLst>
            <a:ext uri="{FF2B5EF4-FFF2-40B4-BE49-F238E27FC236}">
              <a16:creationId xmlns:a16="http://schemas.microsoft.com/office/drawing/2014/main" id="{51D1263B-A1B9-4E08-B3C3-D84ADCC65EE3}"/>
            </a:ext>
          </a:extLst>
        </xdr:cNvPr>
        <xdr:cNvSpPr txBox="1"/>
      </xdr:nvSpPr>
      <xdr:spPr>
        <a:xfrm>
          <a:off x="17106900" y="388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3104</xdr:rowOff>
    </xdr:from>
    <xdr:to>
      <xdr:col>77</xdr:col>
      <xdr:colOff>95250</xdr:colOff>
      <xdr:row>17</xdr:row>
      <xdr:rowOff>104704</xdr:rowOff>
    </xdr:to>
    <xdr:sp macro="" textlink="">
      <xdr:nvSpPr>
        <xdr:cNvPr id="459" name="楕円 458">
          <a:extLst>
            <a:ext uri="{FF2B5EF4-FFF2-40B4-BE49-F238E27FC236}">
              <a16:creationId xmlns:a16="http://schemas.microsoft.com/office/drawing/2014/main" id="{1714FAEB-8837-4836-963C-7E196E39C20F}"/>
            </a:ext>
          </a:extLst>
        </xdr:cNvPr>
        <xdr:cNvSpPr/>
      </xdr:nvSpPr>
      <xdr:spPr>
        <a:xfrm>
          <a:off x="16129000" y="29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89481</xdr:rowOff>
    </xdr:from>
    <xdr:ext cx="736600" cy="259045"/>
    <xdr:sp macro="" textlink="">
      <xdr:nvSpPr>
        <xdr:cNvPr id="460" name="テキスト ボックス 459">
          <a:extLst>
            <a:ext uri="{FF2B5EF4-FFF2-40B4-BE49-F238E27FC236}">
              <a16:creationId xmlns:a16="http://schemas.microsoft.com/office/drawing/2014/main" id="{E7CAE14C-F127-4E83-AD34-C07827A2D26E}"/>
            </a:ext>
          </a:extLst>
        </xdr:cNvPr>
        <xdr:cNvSpPr txBox="1"/>
      </xdr:nvSpPr>
      <xdr:spPr>
        <a:xfrm>
          <a:off x="15798800" y="3004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34996</xdr:rowOff>
    </xdr:from>
    <xdr:to>
      <xdr:col>73</xdr:col>
      <xdr:colOff>44450</xdr:colOff>
      <xdr:row>15</xdr:row>
      <xdr:rowOff>136596</xdr:rowOff>
    </xdr:to>
    <xdr:sp macro="" textlink="">
      <xdr:nvSpPr>
        <xdr:cNvPr id="461" name="楕円 460">
          <a:extLst>
            <a:ext uri="{FF2B5EF4-FFF2-40B4-BE49-F238E27FC236}">
              <a16:creationId xmlns:a16="http://schemas.microsoft.com/office/drawing/2014/main" id="{91FAA1D0-25BB-4B79-8DF5-F8F8FA6030F2}"/>
            </a:ext>
          </a:extLst>
        </xdr:cNvPr>
        <xdr:cNvSpPr/>
      </xdr:nvSpPr>
      <xdr:spPr>
        <a:xfrm>
          <a:off x="15240000" y="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121373</xdr:rowOff>
    </xdr:from>
    <xdr:ext cx="762000" cy="259045"/>
    <xdr:sp macro="" textlink="">
      <xdr:nvSpPr>
        <xdr:cNvPr id="462" name="テキスト ボックス 461">
          <a:extLst>
            <a:ext uri="{FF2B5EF4-FFF2-40B4-BE49-F238E27FC236}">
              <a16:creationId xmlns:a16="http://schemas.microsoft.com/office/drawing/2014/main" id="{C5ACD38B-3394-4352-AF7C-98B1A1591001}"/>
            </a:ext>
          </a:extLst>
        </xdr:cNvPr>
        <xdr:cNvSpPr txBox="1"/>
      </xdr:nvSpPr>
      <xdr:spPr>
        <a:xfrm>
          <a:off x="14909800" y="26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135537</xdr:rowOff>
    </xdr:from>
    <xdr:to>
      <xdr:col>68</xdr:col>
      <xdr:colOff>203200</xdr:colOff>
      <xdr:row>16</xdr:row>
      <xdr:rowOff>65687</xdr:rowOff>
    </xdr:to>
    <xdr:sp macro="" textlink="">
      <xdr:nvSpPr>
        <xdr:cNvPr id="463" name="楕円 462">
          <a:extLst>
            <a:ext uri="{FF2B5EF4-FFF2-40B4-BE49-F238E27FC236}">
              <a16:creationId xmlns:a16="http://schemas.microsoft.com/office/drawing/2014/main" id="{2F45A763-AD66-4342-AED4-EB22C15D26F1}"/>
            </a:ext>
          </a:extLst>
        </xdr:cNvPr>
        <xdr:cNvSpPr/>
      </xdr:nvSpPr>
      <xdr:spPr>
        <a:xfrm>
          <a:off x="14351000" y="2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50464</xdr:rowOff>
    </xdr:from>
    <xdr:ext cx="762000" cy="259045"/>
    <xdr:sp macro="" textlink="">
      <xdr:nvSpPr>
        <xdr:cNvPr id="464" name="テキスト ボックス 463">
          <a:extLst>
            <a:ext uri="{FF2B5EF4-FFF2-40B4-BE49-F238E27FC236}">
              <a16:creationId xmlns:a16="http://schemas.microsoft.com/office/drawing/2014/main" id="{304101D7-365A-4365-9AD5-89CE0E936E50}"/>
            </a:ext>
          </a:extLst>
        </xdr:cNvPr>
        <xdr:cNvSpPr txBox="1"/>
      </xdr:nvSpPr>
      <xdr:spPr>
        <a:xfrm>
          <a:off x="14020800" y="27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72672</xdr:rowOff>
    </xdr:from>
    <xdr:to>
      <xdr:col>64</xdr:col>
      <xdr:colOff>152400</xdr:colOff>
      <xdr:row>17</xdr:row>
      <xdr:rowOff>2822</xdr:rowOff>
    </xdr:to>
    <xdr:sp macro="" textlink="">
      <xdr:nvSpPr>
        <xdr:cNvPr id="465" name="楕円 464">
          <a:extLst>
            <a:ext uri="{FF2B5EF4-FFF2-40B4-BE49-F238E27FC236}">
              <a16:creationId xmlns:a16="http://schemas.microsoft.com/office/drawing/2014/main" id="{2F54ABB5-74B0-4757-9FFC-93A6FFE13FCF}"/>
            </a:ext>
          </a:extLst>
        </xdr:cNvPr>
        <xdr:cNvSpPr/>
      </xdr:nvSpPr>
      <xdr:spPr>
        <a:xfrm>
          <a:off x="13462000" y="281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159049</xdr:rowOff>
    </xdr:from>
    <xdr:ext cx="762000" cy="259045"/>
    <xdr:sp macro="" textlink="">
      <xdr:nvSpPr>
        <xdr:cNvPr id="466" name="テキスト ボックス 465">
          <a:extLst>
            <a:ext uri="{FF2B5EF4-FFF2-40B4-BE49-F238E27FC236}">
              <a16:creationId xmlns:a16="http://schemas.microsoft.com/office/drawing/2014/main" id="{251B536A-8308-4D51-952F-668949D0A270}"/>
            </a:ext>
          </a:extLst>
        </xdr:cNvPr>
        <xdr:cNvSpPr txBox="1"/>
      </xdr:nvSpPr>
      <xdr:spPr>
        <a:xfrm>
          <a:off x="13131800" y="290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661
7.65
2,473,871
2,153,483
290,088
729,198
2,424,554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島１村の自治体であるため、行政職は類似団体と比較して多く、空港や船舶等にも職員の配置を行っているため、人件費の割合が高くなっている。今後は超勤手当の抑制や職員の退職者不補充を行うとともに、会計年度任用職員の対応等で人件費削減の取り組み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168910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840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168910</xdr:rowOff>
    </xdr:from>
    <xdr:to>
      <xdr:col>19</xdr:col>
      <xdr:colOff>187325</xdr:colOff>
      <xdr:row>39</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840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66040</xdr:rowOff>
    </xdr:from>
    <xdr:to>
      <xdr:col>15</xdr:col>
      <xdr:colOff>98425</xdr:colOff>
      <xdr:row>39</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525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104140</xdr:rowOff>
    </xdr:from>
    <xdr:to>
      <xdr:col>11</xdr:col>
      <xdr:colOff>9525</xdr:colOff>
      <xdr:row>39</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906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118110</xdr:rowOff>
    </xdr:from>
    <xdr:to>
      <xdr:col>20</xdr:col>
      <xdr:colOff>38100</xdr:colOff>
      <xdr:row>39</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9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15240</xdr:rowOff>
    </xdr:from>
    <xdr:to>
      <xdr:col>15</xdr:col>
      <xdr:colOff>149225</xdr:colOff>
      <xdr:row>39</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68580</xdr:rowOff>
    </xdr:from>
    <xdr:to>
      <xdr:col>11</xdr:col>
      <xdr:colOff>60325</xdr:colOff>
      <xdr:row>39</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4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53340</xdr:rowOff>
    </xdr:from>
    <xdr:to>
      <xdr:col>6</xdr:col>
      <xdr:colOff>171450</xdr:colOff>
      <xdr:row>39</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ポイント）と若干の減にはなったものの、県平均</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高い水準にある。離島である本村は、旅費の増や沖縄振興特別交付金事業・沖縄県離島活性化推進事業等による委託、システム保守の委託料等よる増額が主な要因である。今後は、委託料等の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104140</xdr:rowOff>
    </xdr:from>
    <xdr:to>
      <xdr:col>82</xdr:col>
      <xdr:colOff>107950</xdr:colOff>
      <xdr:row>18</xdr:row>
      <xdr:rowOff>24130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01879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0149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014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62230</xdr:rowOff>
    </xdr:from>
    <xdr:to>
      <xdr:col>69</xdr:col>
      <xdr:colOff>92075</xdr:colOff>
      <xdr:row>18</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48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53340</xdr:rowOff>
    </xdr:from>
    <xdr:to>
      <xdr:col>82</xdr:col>
      <xdr:colOff>158750</xdr:colOff>
      <xdr:row>17</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25417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144780</xdr:rowOff>
    </xdr:from>
    <xdr:to>
      <xdr:col>78</xdr:col>
      <xdr:colOff>120650</xdr:colOff>
      <xdr:row>18</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59707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45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xdr:rowOff>
    </xdr:from>
    <xdr:to>
      <xdr:col>65</xdr:col>
      <xdr:colOff>53975</xdr:colOff>
      <xdr:row>18</xdr:row>
      <xdr:rowOff>113030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97807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8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扶助費は全国、沖縄県平均より低水準であり、主な比率は障害福祉や小中学校の扶助となっている。扶助費内容の精査を行い、今後も同水準の維持に努める。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56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主な要因として、航路事業、簡易水道事業、農業集落排水事業、国民健康保険事業への公営企業繰出が多額であることが挙げられる。今後は公営企業戦略を策定し健全な財政運営に努め、一般会計からの繰出の抑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282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57</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596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の向上を図る観点から社会福祉協議会への補助金及び、観光振興の向上を図る観点から観光協会への補助金の割合が高額になっている。今後は自主運営ができるよう事業の精査を行い、補助金の見直しに努める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49276</xdr:rowOff>
    </xdr:from>
    <xdr:to>
      <xdr:col>82</xdr:col>
      <xdr:colOff>107950</xdr:colOff>
      <xdr:row>34</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785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49276</xdr:rowOff>
    </xdr:from>
    <xdr:to>
      <xdr:col>78</xdr:col>
      <xdr:colOff>69850</xdr:colOff>
      <xdr:row>34</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878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877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892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169926</xdr:rowOff>
    </xdr:from>
    <xdr:to>
      <xdr:col>78</xdr:col>
      <xdr:colOff>120650</xdr:colOff>
      <xdr:row>34</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59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公債費は全国や沖縄県平均より高い傾向にある。今後は普通建設事業費の優先順位を見極め、公債費の抑制に努める。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77</xdr:row>
      <xdr:rowOff>20320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8862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77</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88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61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61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a:t>
          </a:r>
          <a:r>
            <a:rPr kumimoji="1" lang="en-US" altLang="ja-JP" sz="1300">
              <a:latin typeface="ＭＳ Ｐゴシック" panose="020B0600070205080204" pitchFamily="50" charset="-128"/>
              <a:ea typeface="ＭＳ Ｐゴシック" panose="020B0600070205080204" pitchFamily="50" charset="-128"/>
            </a:rPr>
            <a:t>73.1</a:t>
          </a:r>
          <a:r>
            <a:rPr kumimoji="1" lang="ja-JP" altLang="en-US" sz="1300">
              <a:latin typeface="ＭＳ Ｐゴシック" panose="020B0600070205080204" pitchFamily="50" charset="-128"/>
              <a:ea typeface="ＭＳ Ｐゴシック" panose="020B0600070205080204" pitchFamily="50" charset="-128"/>
            </a:rPr>
            <a:t>％となっており、類似団体</a:t>
          </a:r>
          <a:r>
            <a:rPr kumimoji="1" lang="en-US" altLang="ja-JP" sz="1300">
              <a:latin typeface="ＭＳ Ｐゴシック" panose="020B0600070205080204" pitchFamily="50" charset="-128"/>
              <a:ea typeface="ＭＳ Ｐゴシック" panose="020B0600070205080204" pitchFamily="50" charset="-128"/>
            </a:rPr>
            <a:t>65.2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ポイント上回っている。物件費及び繰出金の増額が主な要因となっている。物件費は委託料の見直し、繰出金は公営企業の健全な財政運営を行うため公営企業戦略を策定し経営改善を図り、抑制に努める。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162923</xdr:rowOff>
    </xdr:from>
    <xdr:to>
      <xdr:col>82</xdr:col>
      <xdr:colOff>107950</xdr:colOff>
      <xdr:row>79</xdr:row>
      <xdr:rowOff>95976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36023"/>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17599</xdr:rowOff>
    </xdr:from>
    <xdr:to>
      <xdr:col>78</xdr:col>
      <xdr:colOff>69850</xdr:colOff>
      <xdr:row>79</xdr:row>
      <xdr:rowOff>95976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6214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17599</xdr:rowOff>
    </xdr:from>
    <xdr:to>
      <xdr:col>73</xdr:col>
      <xdr:colOff>180975</xdr:colOff>
      <xdr:row>80</xdr:row>
      <xdr:rowOff>68218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62149"/>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48623</xdr:rowOff>
    </xdr:from>
    <xdr:to>
      <xdr:col>69</xdr:col>
      <xdr:colOff>92075</xdr:colOff>
      <xdr:row>80</xdr:row>
      <xdr:rowOff>68218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7646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112123</xdr:rowOff>
    </xdr:from>
    <xdr:to>
      <xdr:col>82</xdr:col>
      <xdr:colOff>158750</xdr:colOff>
      <xdr:row>79</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84200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45176</xdr:rowOff>
    </xdr:from>
    <xdr:to>
      <xdr:col>78</xdr:col>
      <xdr:colOff>120650</xdr:colOff>
      <xdr:row>79</xdr:row>
      <xdr:rowOff>146776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131553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138249</xdr:rowOff>
    </xdr:from>
    <xdr:to>
      <xdr:col>74</xdr:col>
      <xdr:colOff>31750</xdr:colOff>
      <xdr:row>79</xdr:row>
      <xdr:rowOff>68399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53176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17418</xdr:rowOff>
    </xdr:from>
    <xdr:to>
      <xdr:col>69</xdr:col>
      <xdr:colOff>142875</xdr:colOff>
      <xdr:row>80</xdr:row>
      <xdr:rowOff>119018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103795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1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169273</xdr:rowOff>
    </xdr:from>
    <xdr:to>
      <xdr:col>65</xdr:col>
      <xdr:colOff>53975</xdr:colOff>
      <xdr:row>80</xdr:row>
      <xdr:rowOff>99423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7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84200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80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28796</xdr:rowOff>
    </xdr:from>
    <xdr:to>
      <xdr:col>29</xdr:col>
      <xdr:colOff>127000</xdr:colOff>
      <xdr:row>15</xdr:row>
      <xdr:rowOff>67036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648171"/>
          <a:ext cx="647700" cy="3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67036</xdr:rowOff>
    </xdr:from>
    <xdr:to>
      <xdr:col>26</xdr:col>
      <xdr:colOff>50800</xdr:colOff>
      <xdr:row>15</xdr:row>
      <xdr:rowOff>95582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686411"/>
          <a:ext cx="698500" cy="28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95582</xdr:rowOff>
    </xdr:from>
    <xdr:to>
      <xdr:col>22</xdr:col>
      <xdr:colOff>114300</xdr:colOff>
      <xdr:row>15</xdr:row>
      <xdr:rowOff>99298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714957"/>
          <a:ext cx="698500" cy="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99298</xdr:rowOff>
    </xdr:from>
    <xdr:to>
      <xdr:col>18</xdr:col>
      <xdr:colOff>177800</xdr:colOff>
      <xdr:row>16</xdr:row>
      <xdr:rowOff>11586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718673"/>
          <a:ext cx="698500" cy="83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149446</xdr:rowOff>
    </xdr:from>
    <xdr:to>
      <xdr:col>29</xdr:col>
      <xdr:colOff>177800</xdr:colOff>
      <xdr:row>15</xdr:row>
      <xdr:rowOff>79596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59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165973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44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16236</xdr:rowOff>
    </xdr:from>
    <xdr:to>
      <xdr:col>26</xdr:col>
      <xdr:colOff>101600</xdr:colOff>
      <xdr:row>15</xdr:row>
      <xdr:rowOff>117836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635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128013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40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44782</xdr:rowOff>
    </xdr:from>
    <xdr:to>
      <xdr:col>22</xdr:col>
      <xdr:colOff>165100</xdr:colOff>
      <xdr:row>15</xdr:row>
      <xdr:rowOff>146382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66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156559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4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48498</xdr:rowOff>
    </xdr:from>
    <xdr:to>
      <xdr:col>19</xdr:col>
      <xdr:colOff>38100</xdr:colOff>
      <xdr:row>15</xdr:row>
      <xdr:rowOff>150098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667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160275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4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132236</xdr:rowOff>
    </xdr:from>
    <xdr:to>
      <xdr:col>15</xdr:col>
      <xdr:colOff>101600</xdr:colOff>
      <xdr:row>16</xdr:row>
      <xdr:rowOff>62386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75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72563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52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238907</xdr:rowOff>
    </xdr:from>
    <xdr:to>
      <xdr:col>29</xdr:col>
      <xdr:colOff>127000</xdr:colOff>
      <xdr:row>36</xdr:row>
      <xdr:rowOff>1003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49257"/>
          <a:ext cx="647700" cy="10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278162</xdr:rowOff>
    </xdr:from>
    <xdr:to>
      <xdr:col>26</xdr:col>
      <xdr:colOff>50800</xdr:colOff>
      <xdr:row>36</xdr:row>
      <xdr:rowOff>1003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88512"/>
          <a:ext cx="698500" cy="65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278162</xdr:rowOff>
    </xdr:from>
    <xdr:to>
      <xdr:col>22</xdr:col>
      <xdr:colOff>114300</xdr:colOff>
      <xdr:row>35</xdr:row>
      <xdr:rowOff>299665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88512"/>
          <a:ext cx="698500" cy="21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299665</xdr:rowOff>
    </xdr:from>
    <xdr:to>
      <xdr:col>18</xdr:col>
      <xdr:colOff>177800</xdr:colOff>
      <xdr:row>36</xdr:row>
      <xdr:rowOff>19623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10015"/>
          <a:ext cx="698500" cy="6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188107</xdr:rowOff>
    </xdr:from>
    <xdr:to>
      <xdr:col>29</xdr:col>
      <xdr:colOff>177800</xdr:colOff>
      <xdr:row>35</xdr:row>
      <xdr:rowOff>289707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8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33184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4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293103</xdr:rowOff>
    </xdr:from>
    <xdr:to>
      <xdr:col>26</xdr:col>
      <xdr:colOff>101600</xdr:colOff>
      <xdr:row>36</xdr:row>
      <xdr:rowOff>51803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0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61980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7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227362</xdr:rowOff>
    </xdr:from>
    <xdr:to>
      <xdr:col>22</xdr:col>
      <xdr:colOff>165100</xdr:colOff>
      <xdr:row>35</xdr:row>
      <xdr:rowOff>328962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7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339139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0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248865</xdr:rowOff>
    </xdr:from>
    <xdr:to>
      <xdr:col>19</xdr:col>
      <xdr:colOff>38100</xdr:colOff>
      <xdr:row>36</xdr:row>
      <xdr:rowOff>7565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311723</xdr:rowOff>
    </xdr:from>
    <xdr:to>
      <xdr:col>15</xdr:col>
      <xdr:colOff>101600</xdr:colOff>
      <xdr:row>36</xdr:row>
      <xdr:rowOff>70423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2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80600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661
7.65
2,473,871
2,153,483
290,088
729,198
2,424,554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112229</xdr:rowOff>
    </xdr:from>
    <xdr:to>
      <xdr:col>24</xdr:col>
      <xdr:colOff>63500</xdr:colOff>
      <xdr:row>33</xdr:row>
      <xdr:rowOff>148439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770079"/>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148439</xdr:rowOff>
    </xdr:from>
    <xdr:to>
      <xdr:col>19</xdr:col>
      <xdr:colOff>177800</xdr:colOff>
      <xdr:row>33</xdr:row>
      <xdr:rowOff>168975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806289"/>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168975</xdr:rowOff>
    </xdr:from>
    <xdr:to>
      <xdr:col>15</xdr:col>
      <xdr:colOff>50800</xdr:colOff>
      <xdr:row>35</xdr:row>
      <xdr:rowOff>384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826825"/>
          <a:ext cx="889000" cy="17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384</xdr:rowOff>
    </xdr:from>
    <xdr:to>
      <xdr:col>10</xdr:col>
      <xdr:colOff>114300</xdr:colOff>
      <xdr:row>35</xdr:row>
      <xdr:rowOff>16816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001134"/>
          <a:ext cx="8890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61429</xdr:rowOff>
    </xdr:from>
    <xdr:to>
      <xdr:col>24</xdr:col>
      <xdr:colOff>114300</xdr:colOff>
      <xdr:row>33</xdr:row>
      <xdr:rowOff>163029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7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84306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57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97639</xdr:rowOff>
    </xdr:from>
    <xdr:to>
      <xdr:col>20</xdr:col>
      <xdr:colOff>38100</xdr:colOff>
      <xdr:row>34</xdr:row>
      <xdr:rowOff>27789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7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44316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5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118175</xdr:rowOff>
    </xdr:from>
    <xdr:to>
      <xdr:col>15</xdr:col>
      <xdr:colOff>101600</xdr:colOff>
      <xdr:row>34</xdr:row>
      <xdr:rowOff>48325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7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64852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55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121034</xdr:rowOff>
    </xdr:from>
    <xdr:to>
      <xdr:col>10</xdr:col>
      <xdr:colOff>165100</xdr:colOff>
      <xdr:row>35</xdr:row>
      <xdr:rowOff>51184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9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67711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72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137466</xdr:rowOff>
    </xdr:from>
    <xdr:to>
      <xdr:col>6</xdr:col>
      <xdr:colOff>38100</xdr:colOff>
      <xdr:row>35</xdr:row>
      <xdr:rowOff>67616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9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84143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74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45625</xdr:rowOff>
    </xdr:from>
    <xdr:to>
      <xdr:col>24</xdr:col>
      <xdr:colOff>63500</xdr:colOff>
      <xdr:row>56</xdr:row>
      <xdr:rowOff>96918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46825"/>
          <a:ext cx="838200" cy="5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96918</xdr:rowOff>
    </xdr:from>
    <xdr:to>
      <xdr:col>19</xdr:col>
      <xdr:colOff>177800</xdr:colOff>
      <xdr:row>56</xdr:row>
      <xdr:rowOff>119724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8118"/>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35857</xdr:rowOff>
    </xdr:from>
    <xdr:to>
      <xdr:col>15</xdr:col>
      <xdr:colOff>50800</xdr:colOff>
      <xdr:row>56</xdr:row>
      <xdr:rowOff>119724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37057"/>
          <a:ext cx="889000" cy="8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35857</xdr:rowOff>
    </xdr:from>
    <xdr:to>
      <xdr:col>10</xdr:col>
      <xdr:colOff>114300</xdr:colOff>
      <xdr:row>56</xdr:row>
      <xdr:rowOff>66899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37057"/>
          <a:ext cx="889000" cy="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166275</xdr:rowOff>
    </xdr:from>
    <xdr:to>
      <xdr:col>24</xdr:col>
      <xdr:colOff>114300</xdr:colOff>
      <xdr:row>56</xdr:row>
      <xdr:rowOff>96425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17702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46118</xdr:rowOff>
    </xdr:from>
    <xdr:to>
      <xdr:col>20</xdr:col>
      <xdr:colOff>38100</xdr:colOff>
      <xdr:row>56</xdr:row>
      <xdr:rowOff>147718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164245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2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68924</xdr:rowOff>
    </xdr:from>
    <xdr:to>
      <xdr:col>15</xdr:col>
      <xdr:colOff>101600</xdr:colOff>
      <xdr:row>56</xdr:row>
      <xdr:rowOff>170524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4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156507</xdr:rowOff>
    </xdr:from>
    <xdr:to>
      <xdr:col>10</xdr:col>
      <xdr:colOff>165100</xdr:colOff>
      <xdr:row>56</xdr:row>
      <xdr:rowOff>86657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103184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6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16099</xdr:rowOff>
    </xdr:from>
    <xdr:to>
      <xdr:col>6</xdr:col>
      <xdr:colOff>38100</xdr:colOff>
      <xdr:row>56</xdr:row>
      <xdr:rowOff>117699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134226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9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26274</xdr:rowOff>
    </xdr:from>
    <xdr:to>
      <xdr:col>24</xdr:col>
      <xdr:colOff>63500</xdr:colOff>
      <xdr:row>77</xdr:row>
      <xdr:rowOff>76532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27924"/>
          <a:ext cx="838200" cy="5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51684</xdr:rowOff>
    </xdr:from>
    <xdr:to>
      <xdr:col>19</xdr:col>
      <xdr:colOff>177800</xdr:colOff>
      <xdr:row>77</xdr:row>
      <xdr:rowOff>76532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53334"/>
          <a:ext cx="8890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168532</xdr:rowOff>
    </xdr:from>
    <xdr:to>
      <xdr:col>15</xdr:col>
      <xdr:colOff>50800</xdr:colOff>
      <xdr:row>77</xdr:row>
      <xdr:rowOff>51684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98732"/>
          <a:ext cx="889000" cy="5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168532</xdr:rowOff>
    </xdr:from>
    <xdr:to>
      <xdr:col>10</xdr:col>
      <xdr:colOff>114300</xdr:colOff>
      <xdr:row>77</xdr:row>
      <xdr:rowOff>45893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98732"/>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146924</xdr:rowOff>
    </xdr:from>
    <xdr:to>
      <xdr:col>24</xdr:col>
      <xdr:colOff>114300</xdr:colOff>
      <xdr:row>77</xdr:row>
      <xdr:rowOff>77074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169801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25732</xdr:rowOff>
    </xdr:from>
    <xdr:to>
      <xdr:col>20</xdr:col>
      <xdr:colOff>38100</xdr:colOff>
      <xdr:row>77</xdr:row>
      <xdr:rowOff>127332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118459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884</xdr:rowOff>
    </xdr:from>
    <xdr:to>
      <xdr:col>15</xdr:col>
      <xdr:colOff>101600</xdr:colOff>
      <xdr:row>77</xdr:row>
      <xdr:rowOff>102484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119011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117732</xdr:rowOff>
    </xdr:from>
    <xdr:to>
      <xdr:col>10</xdr:col>
      <xdr:colOff>165100</xdr:colOff>
      <xdr:row>77</xdr:row>
      <xdr:rowOff>47882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64409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2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166543</xdr:rowOff>
    </xdr:from>
    <xdr:to>
      <xdr:col>6</xdr:col>
      <xdr:colOff>38100</xdr:colOff>
      <xdr:row>77</xdr:row>
      <xdr:rowOff>96693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113220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7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88250</xdr:rowOff>
    </xdr:from>
    <xdr:to>
      <xdr:col>24</xdr:col>
      <xdr:colOff>63500</xdr:colOff>
      <xdr:row>95</xdr:row>
      <xdr:rowOff>4141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04550"/>
          <a:ext cx="838200" cy="8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88250</xdr:rowOff>
    </xdr:from>
    <xdr:to>
      <xdr:col>19</xdr:col>
      <xdr:colOff>177800</xdr:colOff>
      <xdr:row>96</xdr:row>
      <xdr:rowOff>28364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04550"/>
          <a:ext cx="889000" cy="2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28364</xdr:rowOff>
    </xdr:from>
    <xdr:to>
      <xdr:col>15</xdr:col>
      <xdr:colOff>50800</xdr:colOff>
      <xdr:row>96</xdr:row>
      <xdr:rowOff>83938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87564"/>
          <a:ext cx="889000" cy="5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27442</xdr:rowOff>
    </xdr:from>
    <xdr:to>
      <xdr:col>10</xdr:col>
      <xdr:colOff>114300</xdr:colOff>
      <xdr:row>96</xdr:row>
      <xdr:rowOff>83938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86642"/>
          <a:ext cx="889000" cy="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124791</xdr:rowOff>
    </xdr:from>
    <xdr:to>
      <xdr:col>24</xdr:col>
      <xdr:colOff>114300</xdr:colOff>
      <xdr:row>95</xdr:row>
      <xdr:rowOff>54941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147668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37450</xdr:rowOff>
    </xdr:from>
    <xdr:to>
      <xdr:col>20</xdr:col>
      <xdr:colOff>38100</xdr:colOff>
      <xdr:row>94</xdr:row>
      <xdr:rowOff>139050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155577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2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149014</xdr:rowOff>
    </xdr:from>
    <xdr:to>
      <xdr:col>15</xdr:col>
      <xdr:colOff>101600</xdr:colOff>
      <xdr:row>96</xdr:row>
      <xdr:rowOff>79164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70291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33138</xdr:rowOff>
    </xdr:from>
    <xdr:to>
      <xdr:col>10</xdr:col>
      <xdr:colOff>165100</xdr:colOff>
      <xdr:row>96</xdr:row>
      <xdr:rowOff>134738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125865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8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148092</xdr:rowOff>
    </xdr:from>
    <xdr:to>
      <xdr:col>6</xdr:col>
      <xdr:colOff>38100</xdr:colOff>
      <xdr:row>96</xdr:row>
      <xdr:rowOff>78242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69369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2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22792</xdr:rowOff>
    </xdr:from>
    <xdr:to>
      <xdr:col>55</xdr:col>
      <xdr:colOff>0</xdr:colOff>
      <xdr:row>37</xdr:row>
      <xdr:rowOff>92456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66442"/>
          <a:ext cx="838200" cy="6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79528</xdr:rowOff>
    </xdr:from>
    <xdr:to>
      <xdr:col>50</xdr:col>
      <xdr:colOff>114300</xdr:colOff>
      <xdr:row>37</xdr:row>
      <xdr:rowOff>22792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51728"/>
          <a:ext cx="889000" cy="11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79528</xdr:rowOff>
    </xdr:from>
    <xdr:to>
      <xdr:col>45</xdr:col>
      <xdr:colOff>177800</xdr:colOff>
      <xdr:row>37</xdr:row>
      <xdr:rowOff>124411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51728"/>
          <a:ext cx="889000" cy="2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124411</xdr:rowOff>
    </xdr:from>
    <xdr:to>
      <xdr:col>41</xdr:col>
      <xdr:colOff>50800</xdr:colOff>
      <xdr:row>37</xdr:row>
      <xdr:rowOff>165074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68061"/>
          <a:ext cx="889000" cy="4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41656</xdr:rowOff>
    </xdr:from>
    <xdr:to>
      <xdr:col>55</xdr:col>
      <xdr:colOff>50800</xdr:colOff>
      <xdr:row>37</xdr:row>
      <xdr:rowOff>143256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20083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6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143442</xdr:rowOff>
    </xdr:from>
    <xdr:to>
      <xdr:col>50</xdr:col>
      <xdr:colOff>165100</xdr:colOff>
      <xdr:row>37</xdr:row>
      <xdr:rowOff>73592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64719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0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28728</xdr:rowOff>
    </xdr:from>
    <xdr:to>
      <xdr:col>46</xdr:col>
      <xdr:colOff>38100</xdr:colOff>
      <xdr:row>36</xdr:row>
      <xdr:rowOff>130328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121455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9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73611</xdr:rowOff>
    </xdr:from>
    <xdr:to>
      <xdr:col>41</xdr:col>
      <xdr:colOff>101600</xdr:colOff>
      <xdr:row>38</xdr:row>
      <xdr:rowOff>3761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166337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114274</xdr:rowOff>
    </xdr:from>
    <xdr:to>
      <xdr:col>36</xdr:col>
      <xdr:colOff>165100</xdr:colOff>
      <xdr:row>38</xdr:row>
      <xdr:rowOff>44424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35551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5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34790</xdr:rowOff>
    </xdr:from>
    <xdr:to>
      <xdr:col>55</xdr:col>
      <xdr:colOff>0</xdr:colOff>
      <xdr:row>57</xdr:row>
      <xdr:rowOff>49363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07440"/>
          <a:ext cx="8382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49363</xdr:rowOff>
    </xdr:from>
    <xdr:to>
      <xdr:col>50</xdr:col>
      <xdr:colOff>114300</xdr:colOff>
      <xdr:row>58</xdr:row>
      <xdr:rowOff>75360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22013"/>
          <a:ext cx="8890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21523</xdr:rowOff>
    </xdr:from>
    <xdr:to>
      <xdr:col>45</xdr:col>
      <xdr:colOff>177800</xdr:colOff>
      <xdr:row>58</xdr:row>
      <xdr:rowOff>75360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65623"/>
          <a:ext cx="889000" cy="5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21523</xdr:rowOff>
    </xdr:from>
    <xdr:to>
      <xdr:col>41</xdr:col>
      <xdr:colOff>50800</xdr:colOff>
      <xdr:row>58</xdr:row>
      <xdr:rowOff>77625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65623"/>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155440</xdr:rowOff>
    </xdr:from>
    <xdr:to>
      <xdr:col>55</xdr:col>
      <xdr:colOff>50800</xdr:colOff>
      <xdr:row>57</xdr:row>
      <xdr:rowOff>85590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6867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0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170013</xdr:rowOff>
    </xdr:from>
    <xdr:to>
      <xdr:col>50</xdr:col>
      <xdr:colOff>165100</xdr:colOff>
      <xdr:row>57</xdr:row>
      <xdr:rowOff>100163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116690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4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24560</xdr:rowOff>
    </xdr:from>
    <xdr:to>
      <xdr:col>46</xdr:col>
      <xdr:colOff>38100</xdr:colOff>
      <xdr:row>58</xdr:row>
      <xdr:rowOff>126160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142687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4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142173</xdr:rowOff>
    </xdr:from>
    <xdr:to>
      <xdr:col>41</xdr:col>
      <xdr:colOff>101600</xdr:colOff>
      <xdr:row>58</xdr:row>
      <xdr:rowOff>72323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88850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9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26825</xdr:rowOff>
    </xdr:from>
    <xdr:to>
      <xdr:col>36</xdr:col>
      <xdr:colOff>165100</xdr:colOff>
      <xdr:row>58</xdr:row>
      <xdr:rowOff>128425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7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144952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37776</xdr:rowOff>
    </xdr:from>
    <xdr:to>
      <xdr:col>55</xdr:col>
      <xdr:colOff>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82326"/>
          <a:ext cx="8382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127833</xdr:rowOff>
    </xdr:from>
    <xdr:to>
      <xdr:col>50</xdr:col>
      <xdr:colOff>114300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158033"/>
          <a:ext cx="889000" cy="4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127833</xdr:rowOff>
    </xdr:from>
    <xdr:to>
      <xdr:col>45</xdr:col>
      <xdr:colOff>177800</xdr:colOff>
      <xdr:row>78</xdr:row>
      <xdr:rowOff>59196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158033"/>
          <a:ext cx="889000" cy="27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59196</xdr:rowOff>
    </xdr:from>
    <xdr:to>
      <xdr:col>41</xdr:col>
      <xdr:colOff>50800</xdr:colOff>
      <xdr:row>79</xdr:row>
      <xdr:rowOff>44084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32296"/>
          <a:ext cx="889000" cy="15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158426</xdr:rowOff>
    </xdr:from>
    <xdr:to>
      <xdr:col>55</xdr:col>
      <xdr:colOff>50800</xdr:colOff>
      <xdr:row>79</xdr:row>
      <xdr:rowOff>88576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73353</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4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77033</xdr:rowOff>
    </xdr:from>
    <xdr:to>
      <xdr:col>46</xdr:col>
      <xdr:colOff>38100</xdr:colOff>
      <xdr:row>77</xdr:row>
      <xdr:rowOff>7183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1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23710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8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8396</xdr:rowOff>
    </xdr:from>
    <xdr:to>
      <xdr:col>41</xdr:col>
      <xdr:colOff>101600</xdr:colOff>
      <xdr:row>78</xdr:row>
      <xdr:rowOff>109996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126523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5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164734</xdr:rowOff>
    </xdr:from>
    <xdr:to>
      <xdr:col>36</xdr:col>
      <xdr:colOff>165100</xdr:colOff>
      <xdr:row>79</xdr:row>
      <xdr:rowOff>94884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86011</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3017" y="1363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61931</xdr:rowOff>
    </xdr:from>
    <xdr:to>
      <xdr:col>55</xdr:col>
      <xdr:colOff>0</xdr:colOff>
      <xdr:row>97</xdr:row>
      <xdr:rowOff>51296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521131"/>
          <a:ext cx="838200" cy="16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51296</xdr:rowOff>
    </xdr:from>
    <xdr:to>
      <xdr:col>50</xdr:col>
      <xdr:colOff>114300</xdr:colOff>
      <xdr:row>98</xdr:row>
      <xdr:rowOff>126200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81946"/>
          <a:ext cx="889000" cy="2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126200</xdr:rowOff>
    </xdr:from>
    <xdr:to>
      <xdr:col>45</xdr:col>
      <xdr:colOff>177800</xdr:colOff>
      <xdr:row>98</xdr:row>
      <xdr:rowOff>136854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28300"/>
          <a:ext cx="8890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135978</xdr:rowOff>
    </xdr:from>
    <xdr:to>
      <xdr:col>41</xdr:col>
      <xdr:colOff>50800</xdr:colOff>
      <xdr:row>98</xdr:row>
      <xdr:rowOff>136854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93807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11131</xdr:rowOff>
    </xdr:from>
    <xdr:to>
      <xdr:col>55</xdr:col>
      <xdr:colOff>50800</xdr:colOff>
      <xdr:row>96</xdr:row>
      <xdr:rowOff>112731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4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34008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3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496</xdr:rowOff>
    </xdr:from>
    <xdr:to>
      <xdr:col>50</xdr:col>
      <xdr:colOff>165100</xdr:colOff>
      <xdr:row>97</xdr:row>
      <xdr:rowOff>102096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118623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0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75400</xdr:rowOff>
    </xdr:from>
    <xdr:to>
      <xdr:col>46</xdr:col>
      <xdr:colOff>38100</xdr:colOff>
      <xdr:row>99</xdr:row>
      <xdr:rowOff>5550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168127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86054</xdr:rowOff>
    </xdr:from>
    <xdr:to>
      <xdr:col>41</xdr:col>
      <xdr:colOff>101600</xdr:colOff>
      <xdr:row>99</xdr:row>
      <xdr:rowOff>16204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7331</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98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85178</xdr:rowOff>
    </xdr:from>
    <xdr:to>
      <xdr:col>36</xdr:col>
      <xdr:colOff>165100</xdr:colOff>
      <xdr:row>99</xdr:row>
      <xdr:rowOff>15328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8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6455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698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53400</xdr:rowOff>
    </xdr:from>
    <xdr:to>
      <xdr:col>85</xdr:col>
      <xdr:colOff>127000</xdr:colOff>
      <xdr:row>78</xdr:row>
      <xdr:rowOff>83010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26500"/>
          <a:ext cx="838200" cy="2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73921</xdr:rowOff>
    </xdr:from>
    <xdr:to>
      <xdr:col>81</xdr:col>
      <xdr:colOff>50800</xdr:colOff>
      <xdr:row>78</xdr:row>
      <xdr:rowOff>83010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447021"/>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73921</xdr:rowOff>
    </xdr:from>
    <xdr:to>
      <xdr:col>76</xdr:col>
      <xdr:colOff>114300</xdr:colOff>
      <xdr:row>78</xdr:row>
      <xdr:rowOff>87700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47021"/>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82587</xdr:rowOff>
    </xdr:from>
    <xdr:to>
      <xdr:col>71</xdr:col>
      <xdr:colOff>177800</xdr:colOff>
      <xdr:row>78</xdr:row>
      <xdr:rowOff>87700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55687"/>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2600</xdr:rowOff>
    </xdr:from>
    <xdr:to>
      <xdr:col>85</xdr:col>
      <xdr:colOff>177800</xdr:colOff>
      <xdr:row>78</xdr:row>
      <xdr:rowOff>104200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25477</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32210</xdr:rowOff>
    </xdr:from>
    <xdr:to>
      <xdr:col>81</xdr:col>
      <xdr:colOff>101600</xdr:colOff>
      <xdr:row>78</xdr:row>
      <xdr:rowOff>133810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150337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23121</xdr:rowOff>
    </xdr:from>
    <xdr:to>
      <xdr:col>76</xdr:col>
      <xdr:colOff>165100</xdr:colOff>
      <xdr:row>78</xdr:row>
      <xdr:rowOff>124721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141248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7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36900</xdr:rowOff>
    </xdr:from>
    <xdr:to>
      <xdr:col>72</xdr:col>
      <xdr:colOff>38100</xdr:colOff>
      <xdr:row>78</xdr:row>
      <xdr:rowOff>138500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155027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8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31787</xdr:rowOff>
    </xdr:from>
    <xdr:to>
      <xdr:col>67</xdr:col>
      <xdr:colOff>101600</xdr:colOff>
      <xdr:row>78</xdr:row>
      <xdr:rowOff>133387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0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149914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8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85466</xdr:rowOff>
    </xdr:from>
    <xdr:to>
      <xdr:col>85</xdr:col>
      <xdr:colOff>127000</xdr:colOff>
      <xdr:row>96</xdr:row>
      <xdr:rowOff>154829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544666"/>
          <a:ext cx="838200" cy="6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85466</xdr:rowOff>
    </xdr:from>
    <xdr:to>
      <xdr:col>81</xdr:col>
      <xdr:colOff>50800</xdr:colOff>
      <xdr:row>97</xdr:row>
      <xdr:rowOff>128022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544666"/>
          <a:ext cx="889000" cy="2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90202</xdr:rowOff>
    </xdr:from>
    <xdr:to>
      <xdr:col>76</xdr:col>
      <xdr:colOff>114300</xdr:colOff>
      <xdr:row>97</xdr:row>
      <xdr:rowOff>128022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20852"/>
          <a:ext cx="889000" cy="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90202</xdr:rowOff>
    </xdr:from>
    <xdr:to>
      <xdr:col>71</xdr:col>
      <xdr:colOff>177800</xdr:colOff>
      <xdr:row>97</xdr:row>
      <xdr:rowOff>140602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20852"/>
          <a:ext cx="889000" cy="5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104029</xdr:rowOff>
    </xdr:from>
    <xdr:to>
      <xdr:col>85</xdr:col>
      <xdr:colOff>177800</xdr:colOff>
      <xdr:row>97</xdr:row>
      <xdr:rowOff>34179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6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126906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1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34666</xdr:rowOff>
    </xdr:from>
    <xdr:to>
      <xdr:col>81</xdr:col>
      <xdr:colOff>101600</xdr:colOff>
      <xdr:row>96</xdr:row>
      <xdr:rowOff>136266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152793</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26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77222</xdr:rowOff>
    </xdr:from>
    <xdr:to>
      <xdr:col>76</xdr:col>
      <xdr:colOff>165100</xdr:colOff>
      <xdr:row>98</xdr:row>
      <xdr:rowOff>7372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23899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4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39402</xdr:rowOff>
    </xdr:from>
    <xdr:to>
      <xdr:col>72</xdr:col>
      <xdr:colOff>38100</xdr:colOff>
      <xdr:row>97</xdr:row>
      <xdr:rowOff>141002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157529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89802</xdr:rowOff>
    </xdr:from>
    <xdr:to>
      <xdr:col>67</xdr:col>
      <xdr:colOff>101600</xdr:colOff>
      <xdr:row>98</xdr:row>
      <xdr:rowOff>19952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36479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49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129900</xdr:rowOff>
    </xdr:from>
    <xdr:to>
      <xdr:col>116</xdr:col>
      <xdr:colOff>63500</xdr:colOff>
      <xdr:row>76</xdr:row>
      <xdr:rowOff>86874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88650"/>
          <a:ext cx="838200" cy="12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129900</xdr:rowOff>
    </xdr:from>
    <xdr:to>
      <xdr:col>111</xdr:col>
      <xdr:colOff>177800</xdr:colOff>
      <xdr:row>76</xdr:row>
      <xdr:rowOff>44521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88650"/>
          <a:ext cx="889000" cy="8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122558</xdr:rowOff>
    </xdr:from>
    <xdr:to>
      <xdr:col>107</xdr:col>
      <xdr:colOff>50800</xdr:colOff>
      <xdr:row>76</xdr:row>
      <xdr:rowOff>44521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09858"/>
          <a:ext cx="889000" cy="26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122558</xdr:rowOff>
    </xdr:from>
    <xdr:to>
      <xdr:col>102</xdr:col>
      <xdr:colOff>114300</xdr:colOff>
      <xdr:row>76</xdr:row>
      <xdr:rowOff>80077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09858"/>
          <a:ext cx="889000" cy="3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36074</xdr:rowOff>
    </xdr:from>
    <xdr:to>
      <xdr:col>116</xdr:col>
      <xdr:colOff>114300</xdr:colOff>
      <xdr:row>76</xdr:row>
      <xdr:rowOff>137674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58951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1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79100</xdr:rowOff>
    </xdr:from>
    <xdr:to>
      <xdr:col>112</xdr:col>
      <xdr:colOff>38100</xdr:colOff>
      <xdr:row>76</xdr:row>
      <xdr:rowOff>9249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378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25777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1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165171</xdr:rowOff>
    </xdr:from>
    <xdr:to>
      <xdr:col>107</xdr:col>
      <xdr:colOff>101600</xdr:colOff>
      <xdr:row>76</xdr:row>
      <xdr:rowOff>95321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111848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9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71758</xdr:rowOff>
    </xdr:from>
    <xdr:to>
      <xdr:col>102</xdr:col>
      <xdr:colOff>165100</xdr:colOff>
      <xdr:row>75</xdr:row>
      <xdr:rowOff>1908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5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18435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53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29277</xdr:rowOff>
    </xdr:from>
    <xdr:to>
      <xdr:col>98</xdr:col>
      <xdr:colOff>38100</xdr:colOff>
      <xdr:row>76</xdr:row>
      <xdr:rowOff>130877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147405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性質別歳出の物件費については委託料による増、、普通建設事業費については新庁舎防災システム等移設工事等、工事による増である。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661
7.65
2,473,871
2,153,483
290,088
729,198
2,424,554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8298</xdr:rowOff>
    </xdr:from>
    <xdr:to>
      <xdr:col>24</xdr:col>
      <xdr:colOff>63500</xdr:colOff>
      <xdr:row>35</xdr:row>
      <xdr:rowOff>23243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009048"/>
          <a:ext cx="8382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165074</xdr:rowOff>
    </xdr:from>
    <xdr:to>
      <xdr:col>19</xdr:col>
      <xdr:colOff>177800</xdr:colOff>
      <xdr:row>35</xdr:row>
      <xdr:rowOff>23243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5994374"/>
          <a:ext cx="889000" cy="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155130</xdr:rowOff>
    </xdr:from>
    <xdr:to>
      <xdr:col>15</xdr:col>
      <xdr:colOff>50800</xdr:colOff>
      <xdr:row>34</xdr:row>
      <xdr:rowOff>165074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984430"/>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155130</xdr:rowOff>
    </xdr:from>
    <xdr:to>
      <xdr:col>10</xdr:col>
      <xdr:colOff>114300</xdr:colOff>
      <xdr:row>34</xdr:row>
      <xdr:rowOff>167989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984430"/>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128948</xdr:rowOff>
    </xdr:from>
    <xdr:to>
      <xdr:col>24</xdr:col>
      <xdr:colOff>114300</xdr:colOff>
      <xdr:row>35</xdr:row>
      <xdr:rowOff>59098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9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151825</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80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143893</xdr:rowOff>
    </xdr:from>
    <xdr:to>
      <xdr:col>20</xdr:col>
      <xdr:colOff>38100</xdr:colOff>
      <xdr:row>35</xdr:row>
      <xdr:rowOff>74043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97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90570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74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114274</xdr:rowOff>
    </xdr:from>
    <xdr:to>
      <xdr:col>15</xdr:col>
      <xdr:colOff>101600</xdr:colOff>
      <xdr:row>35</xdr:row>
      <xdr:rowOff>44424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60951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7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104330</xdr:rowOff>
    </xdr:from>
    <xdr:to>
      <xdr:col>10</xdr:col>
      <xdr:colOff>165100</xdr:colOff>
      <xdr:row>35</xdr:row>
      <xdr:rowOff>34480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51007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117189</xdr:rowOff>
    </xdr:from>
    <xdr:to>
      <xdr:col>6</xdr:col>
      <xdr:colOff>38100</xdr:colOff>
      <xdr:row>35</xdr:row>
      <xdr:rowOff>47339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9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63866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7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146794</xdr:rowOff>
    </xdr:from>
    <xdr:to>
      <xdr:col>24</xdr:col>
      <xdr:colOff>63500</xdr:colOff>
      <xdr:row>55</xdr:row>
      <xdr:rowOff>65628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405094"/>
          <a:ext cx="838200" cy="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65628</xdr:rowOff>
    </xdr:from>
    <xdr:to>
      <xdr:col>19</xdr:col>
      <xdr:colOff>177800</xdr:colOff>
      <xdr:row>57</xdr:row>
      <xdr:rowOff>35833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495378"/>
          <a:ext cx="889000" cy="3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35833</xdr:rowOff>
    </xdr:from>
    <xdr:to>
      <xdr:col>15</xdr:col>
      <xdr:colOff>50800</xdr:colOff>
      <xdr:row>57</xdr:row>
      <xdr:rowOff>67229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08483"/>
          <a:ext cx="889000" cy="3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67229</xdr:rowOff>
    </xdr:from>
    <xdr:to>
      <xdr:col>10</xdr:col>
      <xdr:colOff>114300</xdr:colOff>
      <xdr:row>57</xdr:row>
      <xdr:rowOff>96333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39879"/>
          <a:ext cx="889000" cy="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95994</xdr:rowOff>
    </xdr:from>
    <xdr:to>
      <xdr:col>24</xdr:col>
      <xdr:colOff>114300</xdr:colOff>
      <xdr:row>55</xdr:row>
      <xdr:rowOff>26144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35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118871</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2057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14828</xdr:rowOff>
    </xdr:from>
    <xdr:to>
      <xdr:col>20</xdr:col>
      <xdr:colOff>38100</xdr:colOff>
      <xdr:row>55</xdr:row>
      <xdr:rowOff>116428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4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132955</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9219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156483</xdr:rowOff>
    </xdr:from>
    <xdr:to>
      <xdr:col>15</xdr:col>
      <xdr:colOff>101600</xdr:colOff>
      <xdr:row>57</xdr:row>
      <xdr:rowOff>86633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103160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53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16429</xdr:rowOff>
    </xdr:from>
    <xdr:to>
      <xdr:col>10</xdr:col>
      <xdr:colOff>165100</xdr:colOff>
      <xdr:row>57</xdr:row>
      <xdr:rowOff>118029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134556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56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45533</xdr:rowOff>
    </xdr:from>
    <xdr:to>
      <xdr:col>6</xdr:col>
      <xdr:colOff>38100</xdr:colOff>
      <xdr:row>57</xdr:row>
      <xdr:rowOff>147133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1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163660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9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11599</xdr:rowOff>
    </xdr:from>
    <xdr:to>
      <xdr:col>24</xdr:col>
      <xdr:colOff>63500</xdr:colOff>
      <xdr:row>77</xdr:row>
      <xdr:rowOff>107277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13249"/>
          <a:ext cx="838200" cy="9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11599</xdr:rowOff>
    </xdr:from>
    <xdr:to>
      <xdr:col>19</xdr:col>
      <xdr:colOff>177800</xdr:colOff>
      <xdr:row>77</xdr:row>
      <xdr:rowOff>148380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13249"/>
          <a:ext cx="889000" cy="1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148380</xdr:rowOff>
    </xdr:from>
    <xdr:to>
      <xdr:col>15</xdr:col>
      <xdr:colOff>50800</xdr:colOff>
      <xdr:row>78</xdr:row>
      <xdr:rowOff>29527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50030"/>
          <a:ext cx="8890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29527</xdr:rowOff>
    </xdr:from>
    <xdr:to>
      <xdr:col>10</xdr:col>
      <xdr:colOff>114300</xdr:colOff>
      <xdr:row>78</xdr:row>
      <xdr:rowOff>40025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02627"/>
          <a:ext cx="889000" cy="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56477</xdr:rowOff>
    </xdr:from>
    <xdr:to>
      <xdr:col>24</xdr:col>
      <xdr:colOff>114300</xdr:colOff>
      <xdr:row>77</xdr:row>
      <xdr:rowOff>158077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79354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0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132249</xdr:rowOff>
    </xdr:from>
    <xdr:to>
      <xdr:col>20</xdr:col>
      <xdr:colOff>38100</xdr:colOff>
      <xdr:row>77</xdr:row>
      <xdr:rowOff>62399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78926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3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97580</xdr:rowOff>
    </xdr:from>
    <xdr:to>
      <xdr:col>15</xdr:col>
      <xdr:colOff>101600</xdr:colOff>
      <xdr:row>78</xdr:row>
      <xdr:rowOff>27730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7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150177</xdr:rowOff>
    </xdr:from>
    <xdr:to>
      <xdr:col>10</xdr:col>
      <xdr:colOff>165100</xdr:colOff>
      <xdr:row>78</xdr:row>
      <xdr:rowOff>80327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5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96854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2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160675</xdr:rowOff>
    </xdr:from>
    <xdr:to>
      <xdr:col>6</xdr:col>
      <xdr:colOff>38100</xdr:colOff>
      <xdr:row>78</xdr:row>
      <xdr:rowOff>90825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107352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3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165198</xdr:rowOff>
    </xdr:from>
    <xdr:to>
      <xdr:col>24</xdr:col>
      <xdr:colOff>63500</xdr:colOff>
      <xdr:row>97</xdr:row>
      <xdr:rowOff>118287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52948"/>
          <a:ext cx="838200" cy="29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165198</xdr:rowOff>
    </xdr:from>
    <xdr:to>
      <xdr:col>19</xdr:col>
      <xdr:colOff>177800</xdr:colOff>
      <xdr:row>97</xdr:row>
      <xdr:rowOff>157159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52948"/>
          <a:ext cx="889000" cy="3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117221</xdr:rowOff>
    </xdr:from>
    <xdr:to>
      <xdr:col>15</xdr:col>
      <xdr:colOff>50800</xdr:colOff>
      <xdr:row>97</xdr:row>
      <xdr:rowOff>157159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47871"/>
          <a:ext cx="889000" cy="3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117221</xdr:rowOff>
    </xdr:from>
    <xdr:to>
      <xdr:col>10</xdr:col>
      <xdr:colOff>114300</xdr:colOff>
      <xdr:row>97</xdr:row>
      <xdr:rowOff>168709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7871"/>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67487</xdr:rowOff>
    </xdr:from>
    <xdr:to>
      <xdr:col>24</xdr:col>
      <xdr:colOff>114300</xdr:colOff>
      <xdr:row>97</xdr:row>
      <xdr:rowOff>169087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45914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114398</xdr:rowOff>
    </xdr:from>
    <xdr:to>
      <xdr:col>20</xdr:col>
      <xdr:colOff>38100</xdr:colOff>
      <xdr:row>96</xdr:row>
      <xdr:rowOff>44548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61075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17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106359</xdr:rowOff>
    </xdr:from>
    <xdr:to>
      <xdr:col>15</xdr:col>
      <xdr:colOff>101600</xdr:colOff>
      <xdr:row>98</xdr:row>
      <xdr:rowOff>36509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27636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66421</xdr:rowOff>
    </xdr:from>
    <xdr:to>
      <xdr:col>10</xdr:col>
      <xdr:colOff>165100</xdr:colOff>
      <xdr:row>97</xdr:row>
      <xdr:rowOff>168021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13098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117909</xdr:rowOff>
    </xdr:from>
    <xdr:to>
      <xdr:col>6</xdr:col>
      <xdr:colOff>38100</xdr:colOff>
      <xdr:row>98</xdr:row>
      <xdr:rowOff>48059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39186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4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84491</xdr:rowOff>
    </xdr:from>
    <xdr:to>
      <xdr:col>55</xdr:col>
      <xdr:colOff>0</xdr:colOff>
      <xdr:row>56</xdr:row>
      <xdr:rowOff>139828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85691"/>
          <a:ext cx="838200" cy="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84491</xdr:rowOff>
    </xdr:from>
    <xdr:to>
      <xdr:col>50</xdr:col>
      <xdr:colOff>114300</xdr:colOff>
      <xdr:row>56</xdr:row>
      <xdr:rowOff>160363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85691"/>
          <a:ext cx="889000" cy="7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63862</xdr:rowOff>
    </xdr:from>
    <xdr:to>
      <xdr:col>45</xdr:col>
      <xdr:colOff>177800</xdr:colOff>
      <xdr:row>56</xdr:row>
      <xdr:rowOff>160363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65062"/>
          <a:ext cx="889000" cy="9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128807</xdr:rowOff>
    </xdr:from>
    <xdr:to>
      <xdr:col>41</xdr:col>
      <xdr:colOff>50800</xdr:colOff>
      <xdr:row>56</xdr:row>
      <xdr:rowOff>63862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387107"/>
          <a:ext cx="889000" cy="27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89028</xdr:rowOff>
    </xdr:from>
    <xdr:to>
      <xdr:col>55</xdr:col>
      <xdr:colOff>50800</xdr:colOff>
      <xdr:row>57</xdr:row>
      <xdr:rowOff>19178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111905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4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33691</xdr:rowOff>
    </xdr:from>
    <xdr:to>
      <xdr:col>50</xdr:col>
      <xdr:colOff>165100</xdr:colOff>
      <xdr:row>56</xdr:row>
      <xdr:rowOff>135291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3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151818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1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109563</xdr:rowOff>
    </xdr:from>
    <xdr:to>
      <xdr:col>46</xdr:col>
      <xdr:colOff>38100</xdr:colOff>
      <xdr:row>57</xdr:row>
      <xdr:rowOff>39713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56240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13062</xdr:rowOff>
    </xdr:from>
    <xdr:to>
      <xdr:col>41</xdr:col>
      <xdr:colOff>101600</xdr:colOff>
      <xdr:row>56</xdr:row>
      <xdr:rowOff>114662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131189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8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78007</xdr:rowOff>
    </xdr:from>
    <xdr:to>
      <xdr:col>36</xdr:col>
      <xdr:colOff>165100</xdr:colOff>
      <xdr:row>55</xdr:row>
      <xdr:rowOff>8157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24684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11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86240</xdr:rowOff>
    </xdr:from>
    <xdr:to>
      <xdr:col>55</xdr:col>
      <xdr:colOff>0</xdr:colOff>
      <xdr:row>78</xdr:row>
      <xdr:rowOff>112547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59340"/>
          <a:ext cx="8382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86240</xdr:rowOff>
    </xdr:from>
    <xdr:to>
      <xdr:col>50</xdr:col>
      <xdr:colOff>114300</xdr:colOff>
      <xdr:row>78</xdr:row>
      <xdr:rowOff>113855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59340"/>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108383</xdr:rowOff>
    </xdr:from>
    <xdr:to>
      <xdr:col>45</xdr:col>
      <xdr:colOff>177800</xdr:colOff>
      <xdr:row>78</xdr:row>
      <xdr:rowOff>113855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81483"/>
          <a:ext cx="889000" cy="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41732</xdr:rowOff>
    </xdr:from>
    <xdr:to>
      <xdr:col>41</xdr:col>
      <xdr:colOff>50800</xdr:colOff>
      <xdr:row>78</xdr:row>
      <xdr:rowOff>108383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43382"/>
          <a:ext cx="889000" cy="2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61747</xdr:rowOff>
    </xdr:from>
    <xdr:to>
      <xdr:col>55</xdr:col>
      <xdr:colOff>50800</xdr:colOff>
      <xdr:row>78</xdr:row>
      <xdr:rowOff>163347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148124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35440</xdr:rowOff>
    </xdr:from>
    <xdr:to>
      <xdr:col>50</xdr:col>
      <xdr:colOff>165100</xdr:colOff>
      <xdr:row>78</xdr:row>
      <xdr:rowOff>137040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128167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63055</xdr:rowOff>
    </xdr:from>
    <xdr:to>
      <xdr:col>46</xdr:col>
      <xdr:colOff>38100</xdr:colOff>
      <xdr:row>78</xdr:row>
      <xdr:rowOff>164655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155782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57583</xdr:rowOff>
    </xdr:from>
    <xdr:to>
      <xdr:col>41</xdr:col>
      <xdr:colOff>101600</xdr:colOff>
      <xdr:row>78</xdr:row>
      <xdr:rowOff>159183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150310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2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162382</xdr:rowOff>
    </xdr:from>
    <xdr:to>
      <xdr:col>36</xdr:col>
      <xdr:colOff>165100</xdr:colOff>
      <xdr:row>77</xdr:row>
      <xdr:rowOff>92532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109059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155972</xdr:rowOff>
    </xdr:from>
    <xdr:to>
      <xdr:col>55</xdr:col>
      <xdr:colOff>0</xdr:colOff>
      <xdr:row>97</xdr:row>
      <xdr:rowOff>161731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86622"/>
          <a:ext cx="83820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110754</xdr:rowOff>
    </xdr:from>
    <xdr:to>
      <xdr:col>50</xdr:col>
      <xdr:colOff>114300</xdr:colOff>
      <xdr:row>97</xdr:row>
      <xdr:rowOff>155972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569954"/>
          <a:ext cx="889000" cy="21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36953</xdr:rowOff>
    </xdr:from>
    <xdr:to>
      <xdr:col>45</xdr:col>
      <xdr:colOff>177800</xdr:colOff>
      <xdr:row>96</xdr:row>
      <xdr:rowOff>110754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496153"/>
          <a:ext cx="889000" cy="7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36953</xdr:rowOff>
    </xdr:from>
    <xdr:to>
      <xdr:col>41</xdr:col>
      <xdr:colOff>50800</xdr:colOff>
      <xdr:row>97</xdr:row>
      <xdr:rowOff>91838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496153"/>
          <a:ext cx="889000" cy="2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110931</xdr:rowOff>
    </xdr:from>
    <xdr:to>
      <xdr:col>55</xdr:col>
      <xdr:colOff>50800</xdr:colOff>
      <xdr:row>98</xdr:row>
      <xdr:rowOff>41081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4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26955</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105172</xdr:rowOff>
    </xdr:from>
    <xdr:to>
      <xdr:col>50</xdr:col>
      <xdr:colOff>165100</xdr:colOff>
      <xdr:row>98</xdr:row>
      <xdr:rowOff>35322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26449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2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59954</xdr:rowOff>
    </xdr:from>
    <xdr:to>
      <xdr:col>46</xdr:col>
      <xdr:colOff>38100</xdr:colOff>
      <xdr:row>96</xdr:row>
      <xdr:rowOff>161554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1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6631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29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157603</xdr:rowOff>
    </xdr:from>
    <xdr:to>
      <xdr:col>41</xdr:col>
      <xdr:colOff>101600</xdr:colOff>
      <xdr:row>96</xdr:row>
      <xdr:rowOff>87753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44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104280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22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41038</xdr:rowOff>
    </xdr:from>
    <xdr:to>
      <xdr:col>36</xdr:col>
      <xdr:colOff>165100</xdr:colOff>
      <xdr:row>97</xdr:row>
      <xdr:rowOff>142638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7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159165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4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56238</xdr:rowOff>
    </xdr:from>
    <xdr:to>
      <xdr:col>85</xdr:col>
      <xdr:colOff>127000</xdr:colOff>
      <xdr:row>39</xdr:row>
      <xdr:rowOff>57410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742788"/>
          <a:ext cx="8382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39446</xdr:rowOff>
    </xdr:from>
    <xdr:to>
      <xdr:col>81</xdr:col>
      <xdr:colOff>50800</xdr:colOff>
      <xdr:row>39</xdr:row>
      <xdr:rowOff>56238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725996"/>
          <a:ext cx="8890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39446</xdr:rowOff>
    </xdr:from>
    <xdr:to>
      <xdr:col>76</xdr:col>
      <xdr:colOff>114300</xdr:colOff>
      <xdr:row>39</xdr:row>
      <xdr:rowOff>55911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725996"/>
          <a:ext cx="889000" cy="1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55911</xdr:rowOff>
    </xdr:from>
    <xdr:to>
      <xdr:col>71</xdr:col>
      <xdr:colOff>177800</xdr:colOff>
      <xdr:row>39</xdr:row>
      <xdr:rowOff>63750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742461"/>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6610</xdr:rowOff>
    </xdr:from>
    <xdr:to>
      <xdr:col>85</xdr:col>
      <xdr:colOff>177800</xdr:colOff>
      <xdr:row>39</xdr:row>
      <xdr:rowOff>108210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92987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60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5438</xdr:rowOff>
    </xdr:from>
    <xdr:to>
      <xdr:col>81</xdr:col>
      <xdr:colOff>101600</xdr:colOff>
      <xdr:row>39</xdr:row>
      <xdr:rowOff>107038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98165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8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160096</xdr:rowOff>
    </xdr:from>
    <xdr:to>
      <xdr:col>76</xdr:col>
      <xdr:colOff>165100</xdr:colOff>
      <xdr:row>39</xdr:row>
      <xdr:rowOff>90246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81373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5111</xdr:rowOff>
    </xdr:from>
    <xdr:to>
      <xdr:col>72</xdr:col>
      <xdr:colOff>38100</xdr:colOff>
      <xdr:row>39</xdr:row>
      <xdr:rowOff>106711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97838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12950</xdr:rowOff>
    </xdr:from>
    <xdr:to>
      <xdr:col>67</xdr:col>
      <xdr:colOff>101600</xdr:colOff>
      <xdr:row>39</xdr:row>
      <xdr:rowOff>114550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9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105677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9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62443</xdr:rowOff>
    </xdr:from>
    <xdr:to>
      <xdr:col>85</xdr:col>
      <xdr:colOff>127000</xdr:colOff>
      <xdr:row>57</xdr:row>
      <xdr:rowOff>115887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35093"/>
          <a:ext cx="838200" cy="5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115887</xdr:rowOff>
    </xdr:from>
    <xdr:to>
      <xdr:col>81</xdr:col>
      <xdr:colOff>50800</xdr:colOff>
      <xdr:row>57</xdr:row>
      <xdr:rowOff>168132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88537"/>
          <a:ext cx="889000" cy="5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140673</xdr:rowOff>
    </xdr:from>
    <xdr:to>
      <xdr:col>76</xdr:col>
      <xdr:colOff>114300</xdr:colOff>
      <xdr:row>57</xdr:row>
      <xdr:rowOff>168132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13323"/>
          <a:ext cx="88900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140673</xdr:rowOff>
    </xdr:from>
    <xdr:to>
      <xdr:col>71</xdr:col>
      <xdr:colOff>177800</xdr:colOff>
      <xdr:row>58</xdr:row>
      <xdr:rowOff>28549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13323"/>
          <a:ext cx="889000" cy="5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11643</xdr:rowOff>
    </xdr:from>
    <xdr:to>
      <xdr:col>85</xdr:col>
      <xdr:colOff>177800</xdr:colOff>
      <xdr:row>57</xdr:row>
      <xdr:rowOff>113243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8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34520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3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65087</xdr:rowOff>
    </xdr:from>
    <xdr:to>
      <xdr:col>81</xdr:col>
      <xdr:colOff>101600</xdr:colOff>
      <xdr:row>57</xdr:row>
      <xdr:rowOff>166687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11764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1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117332</xdr:rowOff>
    </xdr:from>
    <xdr:to>
      <xdr:col>76</xdr:col>
      <xdr:colOff>165100</xdr:colOff>
      <xdr:row>58</xdr:row>
      <xdr:rowOff>47482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64009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6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89873</xdr:rowOff>
    </xdr:from>
    <xdr:to>
      <xdr:col>72</xdr:col>
      <xdr:colOff>38100</xdr:colOff>
      <xdr:row>58</xdr:row>
      <xdr:rowOff>20023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36550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3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149199</xdr:rowOff>
    </xdr:from>
    <xdr:to>
      <xdr:col>67</xdr:col>
      <xdr:colOff>101600</xdr:colOff>
      <xdr:row>58</xdr:row>
      <xdr:rowOff>79349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95876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9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53400</xdr:rowOff>
    </xdr:from>
    <xdr:to>
      <xdr:col>85</xdr:col>
      <xdr:colOff>127000</xdr:colOff>
      <xdr:row>98</xdr:row>
      <xdr:rowOff>83010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55500"/>
          <a:ext cx="838200" cy="2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73921</xdr:rowOff>
    </xdr:from>
    <xdr:to>
      <xdr:col>81</xdr:col>
      <xdr:colOff>50800</xdr:colOff>
      <xdr:row>98</xdr:row>
      <xdr:rowOff>83010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76021"/>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73921</xdr:rowOff>
    </xdr:from>
    <xdr:to>
      <xdr:col>76</xdr:col>
      <xdr:colOff>114300</xdr:colOff>
      <xdr:row>98</xdr:row>
      <xdr:rowOff>87700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76021"/>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82587</xdr:rowOff>
    </xdr:from>
    <xdr:to>
      <xdr:col>71</xdr:col>
      <xdr:colOff>177800</xdr:colOff>
      <xdr:row>98</xdr:row>
      <xdr:rowOff>87700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84687"/>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2600</xdr:rowOff>
    </xdr:from>
    <xdr:to>
      <xdr:col>85</xdr:col>
      <xdr:colOff>177800</xdr:colOff>
      <xdr:row>98</xdr:row>
      <xdr:rowOff>104200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25477</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5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32210</xdr:rowOff>
    </xdr:from>
    <xdr:to>
      <xdr:col>81</xdr:col>
      <xdr:colOff>101600</xdr:colOff>
      <xdr:row>98</xdr:row>
      <xdr:rowOff>133810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150337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60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23121</xdr:rowOff>
    </xdr:from>
    <xdr:to>
      <xdr:col>76</xdr:col>
      <xdr:colOff>165100</xdr:colOff>
      <xdr:row>98</xdr:row>
      <xdr:rowOff>124721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141248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60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36900</xdr:rowOff>
    </xdr:from>
    <xdr:to>
      <xdr:col>72</xdr:col>
      <xdr:colOff>38100</xdr:colOff>
      <xdr:row>98</xdr:row>
      <xdr:rowOff>138500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3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155027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61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31787</xdr:rowOff>
    </xdr:from>
    <xdr:to>
      <xdr:col>67</xdr:col>
      <xdr:colOff>101600</xdr:colOff>
      <xdr:row>98</xdr:row>
      <xdr:rowOff>133387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149914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60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27076</xdr:rowOff>
    </xdr:from>
    <xdr:to>
      <xdr:col>116</xdr:col>
      <xdr:colOff>63500</xdr:colOff>
      <xdr:row>37</xdr:row>
      <xdr:rowOff>78428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027826"/>
          <a:ext cx="838200" cy="39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44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27076</xdr:rowOff>
    </xdr:from>
    <xdr:to>
      <xdr:col>111</xdr:col>
      <xdr:colOff>177800</xdr:colOff>
      <xdr:row>37</xdr:row>
      <xdr:rowOff>11440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6027826"/>
          <a:ext cx="889000" cy="32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74010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76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117876</xdr:rowOff>
    </xdr:from>
    <xdr:to>
      <xdr:col>107</xdr:col>
      <xdr:colOff>50800</xdr:colOff>
      <xdr:row>37</xdr:row>
      <xdr:rowOff>11440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947176"/>
          <a:ext cx="889000" cy="40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77309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76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117876</xdr:rowOff>
    </xdr:from>
    <xdr:to>
      <xdr:col>102</xdr:col>
      <xdr:colOff>114300</xdr:colOff>
      <xdr:row>37</xdr:row>
      <xdr:rowOff>140988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947176"/>
          <a:ext cx="889000" cy="53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81005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67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28122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27628</xdr:rowOff>
    </xdr:from>
    <xdr:to>
      <xdr:col>116</xdr:col>
      <xdr:colOff>114300</xdr:colOff>
      <xdr:row>37</xdr:row>
      <xdr:rowOff>129228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3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50505</xdr:rowOff>
    </xdr:from>
    <xdr:ext cx="534377"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2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147726</xdr:rowOff>
    </xdr:from>
    <xdr:to>
      <xdr:col>112</xdr:col>
      <xdr:colOff>38100</xdr:colOff>
      <xdr:row>35</xdr:row>
      <xdr:rowOff>77876</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9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94403</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56111" y="575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132090</xdr:rowOff>
    </xdr:from>
    <xdr:to>
      <xdr:col>107</xdr:col>
      <xdr:colOff>101600</xdr:colOff>
      <xdr:row>37</xdr:row>
      <xdr:rowOff>62240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3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78767</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67111" y="60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67076</xdr:rowOff>
    </xdr:from>
    <xdr:to>
      <xdr:col>102</xdr:col>
      <xdr:colOff>165100</xdr:colOff>
      <xdr:row>34</xdr:row>
      <xdr:rowOff>168676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89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33</xdr:row>
      <xdr:rowOff>13753</xdr:rowOff>
    </xdr:from>
    <xdr:ext cx="59901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245795" y="567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90188</xdr:rowOff>
    </xdr:from>
    <xdr:to>
      <xdr:col>98</xdr:col>
      <xdr:colOff>38100</xdr:colOff>
      <xdr:row>38</xdr:row>
      <xdr:rowOff>20338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4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36865</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389111" y="62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中で類似団体内より高額になっている事業費をみると、議会費は本村が離島であることから賃金や旅費といった経費が類似団体と比較しても増えてしまっている状態であり、総務費は沖縄振興特別推進交付金事業や沖縄離島活性化推進事業等によるもの。教育費においては教員宿舎建替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年度からの沖縄振興特別推進交付金事業や沖縄離島活性化推進事業等の補助金を活用したハード事業等の実施により基金残高は減少傾向になっているが、令和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年度の標財比</a:t>
          </a:r>
          <a:r>
            <a:rPr kumimoji="1" lang="en-US" altLang="ja-JP" sz="1400">
              <a:latin typeface="ＭＳ ゴシック" pitchFamily="49" charset="-128"/>
              <a:ea typeface="ＭＳ ゴシック" pitchFamily="49" charset="-128"/>
            </a:rPr>
            <a:t>67.26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490</a:t>
          </a:r>
          <a:r>
            <a:rPr kumimoji="1" lang="ja-JP" altLang="en-US" sz="1400">
              <a:latin typeface="ＭＳ ゴシック" pitchFamily="49" charset="-128"/>
              <a:ea typeface="ＭＳ ゴシック" pitchFamily="49" charset="-128"/>
            </a:rPr>
            <a:t>百万円）となっており、前年度と比較すると</a:t>
          </a:r>
          <a:r>
            <a:rPr kumimoji="1" lang="en-US" altLang="ja-JP" sz="1400">
              <a:latin typeface="ＭＳ ゴシック" pitchFamily="49" charset="-128"/>
              <a:ea typeface="ＭＳ ゴシック" pitchFamily="49" charset="-128"/>
            </a:rPr>
            <a:t>8.57</a:t>
          </a:r>
          <a:r>
            <a:rPr kumimoji="1" lang="ja-JP" altLang="en-US" sz="1400">
              <a:latin typeface="ＭＳ ゴシック" pitchFamily="49" charset="-128"/>
              <a:ea typeface="ＭＳ ゴシック" pitchFamily="49" charset="-128"/>
            </a:rPr>
            <a:t>ポイント上回り、</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百万円増加した。これは特別会計歳出削減を行った事による一般会計から特別会計への繰出金の見直しが影響したと考えられる。実質単年度収支は若干減の</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ポイントとなった。</a:t>
          </a:r>
        </a:p>
        <a:p>
          <a:r>
            <a:rPr kumimoji="1" lang="ja-JP" altLang="en-US" sz="1400">
              <a:latin typeface="ＭＳ ゴシック" pitchFamily="49" charset="-128"/>
              <a:ea typeface="ＭＳ ゴシック" pitchFamily="49" charset="-128"/>
            </a:rPr>
            <a:t>歳入・歳出予算の適切な計上に取り組み、適切な財政運営に努めたい。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年度決算において、令和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年度で赤字であった航路事業特別会計が解消されたが、令和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年度と比較すると</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％となっており、引き続き特別会計の適正な予算管理に努めたい。</a:t>
          </a:r>
        </a:p>
        <a:p>
          <a:r>
            <a:rPr kumimoji="1" lang="ja-JP" altLang="en-US" sz="1400">
              <a:latin typeface="ＭＳ ゴシック" pitchFamily="49" charset="-128"/>
              <a:ea typeface="ＭＳ ゴシック" pitchFamily="49" charset="-128"/>
            </a:rPr>
            <a:t>簡易水道事業特別会計で老朽化した配水管の更新が平成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年度にかけて行われる。新規発行額が増額し、公債費の増加が見込まれることから、各公営企業の経営改善に努めることで歳出抑制を図っていく。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32207;&#21209;&#20418;/02_&#36001;&#25919;&#25285;&#24403;/&#36001;&#25919;/R6/&#35519;&#26619;&#29289;/R6.9.30_&#20196;&#21644;&#65300;&#24180;&#24230;&#36001;&#25919;&#29366;&#27841;&#36039;&#26009;&#38598;&#12398;&#20316;&#25104;&#12395;&#12388;&#12356;&#12390;&#65288;2&#22238;&#30446;&#12539;&#22320;&#26041;&#20844;&#20250;&#35336;&#38306;&#20418;&#65289;/&#30476;&#12513;&#12540;&#12523;&#25522;&#36617;URL&#12424;&#12426;Lgwan&#22238;&#32218;&#12363;&#12425;&#12480;&#12454;&#12531;&#12525;&#12540;&#12489;(&#12371;&#12428;&#12395;&#25171;&#12385;&#36796;&#12416;)&#8594;&#12304;&#36001;&#25919;&#29366;&#27841;&#36039;&#26009;&#38598;&#12305;_473553_&#31903;&#22269;&#26449;_2022/&#12304;&#36001;&#25919;&#29366;&#27841;&#36039;&#26009;&#38598;&#12305;_473553_&#31903;&#22269;&#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37</v>
          </cell>
          <cell r="BX51">
            <v>28.9</v>
          </cell>
          <cell r="CF51">
            <v>21.4</v>
          </cell>
          <cell r="CN51">
            <v>44.6</v>
          </cell>
          <cell r="CV51">
            <v>124.2</v>
          </cell>
        </row>
        <row r="53">
          <cell r="BP53">
            <v>45.6</v>
          </cell>
          <cell r="BX53">
            <v>47.2</v>
          </cell>
          <cell r="CF53">
            <v>42.6</v>
          </cell>
          <cell r="CN53">
            <v>43.4</v>
          </cell>
          <cell r="CV53">
            <v>46.2</v>
          </cell>
        </row>
        <row r="55">
          <cell r="AN55" t="str">
            <v>類似団体内平均値</v>
          </cell>
          <cell r="BP55">
            <v>0</v>
          </cell>
          <cell r="BX55">
            <v>0</v>
          </cell>
          <cell r="CF55">
            <v>0</v>
          </cell>
          <cell r="CN55">
            <v>0</v>
          </cell>
          <cell r="CV55">
            <v>0</v>
          </cell>
        </row>
        <row r="57">
          <cell r="BP57">
            <v>59.4</v>
          </cell>
          <cell r="BX57">
            <v>60.4</v>
          </cell>
          <cell r="CF57">
            <v>61.5</v>
          </cell>
          <cell r="CN57">
            <v>60.9</v>
          </cell>
          <cell r="CV57">
            <v>62.3</v>
          </cell>
        </row>
        <row r="72">
          <cell r="BP72" t="str">
            <v>H30</v>
          </cell>
          <cell r="BX72" t="str">
            <v>R01</v>
          </cell>
          <cell r="CF72" t="str">
            <v>R02</v>
          </cell>
          <cell r="CN72" t="str">
            <v>R03</v>
          </cell>
          <cell r="CV72" t="str">
            <v>R04</v>
          </cell>
        </row>
        <row r="73">
          <cell r="AN73" t="str">
            <v>当該団体値</v>
          </cell>
          <cell r="BP73">
            <v>37</v>
          </cell>
          <cell r="BX73">
            <v>28.9</v>
          </cell>
          <cell r="CF73">
            <v>21.4</v>
          </cell>
          <cell r="CN73">
            <v>44.6</v>
          </cell>
          <cell r="CV73">
            <v>124.2</v>
          </cell>
        </row>
        <row r="75">
          <cell r="BP75">
            <v>6.1</v>
          </cell>
          <cell r="BX75">
            <v>6.9</v>
          </cell>
          <cell r="CF75">
            <v>8</v>
          </cell>
          <cell r="CN75">
            <v>7.6</v>
          </cell>
          <cell r="CV75">
            <v>7.9</v>
          </cell>
        </row>
        <row r="77">
          <cell r="AN77" t="str">
            <v>類似団体内平均値</v>
          </cell>
          <cell r="BP77">
            <v>0</v>
          </cell>
          <cell r="BX77">
            <v>0</v>
          </cell>
          <cell r="CF77">
            <v>0</v>
          </cell>
          <cell r="CN77">
            <v>0</v>
          </cell>
          <cell r="CV77">
            <v>0</v>
          </cell>
        </row>
        <row r="79">
          <cell r="BP79">
            <v>7.4</v>
          </cell>
          <cell r="BX79">
            <v>7.4</v>
          </cell>
          <cell r="CF79">
            <v>8</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D2" sqref="D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2" t="s">
        <v>81</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81"/>
      <c r="DK1" s="181"/>
      <c r="DL1" s="181"/>
      <c r="DM1" s="181"/>
      <c r="DN1" s="181"/>
      <c r="DO1" s="181"/>
    </row>
    <row r="2" spans="1:119" ht="24.75" thickBot="1" x14ac:dyDescent="0.2">
      <c r="B2" s="182" t="s">
        <v>82</v>
      </c>
      <c r="C2" s="182"/>
      <c r="D2" s="183"/>
    </row>
    <row r="3" spans="1:119" ht="18.75" customHeight="1" thickBot="1" x14ac:dyDescent="0.2">
      <c r="A3" s="181"/>
      <c r="B3" s="593" t="s">
        <v>83</v>
      </c>
      <c r="C3" s="594"/>
      <c r="D3" s="594"/>
      <c r="E3" s="595"/>
      <c r="F3" s="595"/>
      <c r="G3" s="595"/>
      <c r="H3" s="595"/>
      <c r="I3" s="595"/>
      <c r="J3" s="595"/>
      <c r="K3" s="595"/>
      <c r="L3" s="595" t="s">
        <v>84</v>
      </c>
      <c r="M3" s="595"/>
      <c r="N3" s="595"/>
      <c r="O3" s="595"/>
      <c r="P3" s="595"/>
      <c r="Q3" s="595"/>
      <c r="R3" s="598"/>
      <c r="S3" s="598"/>
      <c r="T3" s="598"/>
      <c r="U3" s="598"/>
      <c r="V3" s="599"/>
      <c r="W3" s="489" t="s">
        <v>85</v>
      </c>
      <c r="X3" s="490"/>
      <c r="Y3" s="490"/>
      <c r="Z3" s="490"/>
      <c r="AA3" s="490"/>
      <c r="AB3" s="594"/>
      <c r="AC3" s="598" t="s">
        <v>86</v>
      </c>
      <c r="AD3" s="490"/>
      <c r="AE3" s="490"/>
      <c r="AF3" s="490"/>
      <c r="AG3" s="490"/>
      <c r="AH3" s="490"/>
      <c r="AI3" s="490"/>
      <c r="AJ3" s="490"/>
      <c r="AK3" s="490"/>
      <c r="AL3" s="560"/>
      <c r="AM3" s="489" t="s">
        <v>87</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88</v>
      </c>
      <c r="BO3" s="490"/>
      <c r="BP3" s="490"/>
      <c r="BQ3" s="490"/>
      <c r="BR3" s="490"/>
      <c r="BS3" s="490"/>
      <c r="BT3" s="490"/>
      <c r="BU3" s="560"/>
      <c r="BV3" s="489" t="s">
        <v>89</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90</v>
      </c>
      <c r="CU3" s="490"/>
      <c r="CV3" s="490"/>
      <c r="CW3" s="490"/>
      <c r="CX3" s="490"/>
      <c r="CY3" s="490"/>
      <c r="CZ3" s="490"/>
      <c r="DA3" s="560"/>
      <c r="DB3" s="489" t="s">
        <v>91</v>
      </c>
      <c r="DC3" s="490"/>
      <c r="DD3" s="490"/>
      <c r="DE3" s="490"/>
      <c r="DF3" s="490"/>
      <c r="DG3" s="490"/>
      <c r="DH3" s="490"/>
      <c r="DI3" s="560"/>
    </row>
    <row r="4" spans="1:119" ht="18.75" customHeight="1" x14ac:dyDescent="0.15">
      <c r="A4" s="181"/>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92</v>
      </c>
      <c r="AZ4" s="447"/>
      <c r="BA4" s="447"/>
      <c r="BB4" s="447"/>
      <c r="BC4" s="447"/>
      <c r="BD4" s="447"/>
      <c r="BE4" s="447"/>
      <c r="BF4" s="447"/>
      <c r="BG4" s="447"/>
      <c r="BH4" s="447"/>
      <c r="BI4" s="447"/>
      <c r="BJ4" s="447"/>
      <c r="BK4" s="447"/>
      <c r="BL4" s="447"/>
      <c r="BM4" s="448"/>
      <c r="BN4" s="449">
        <v>2473871</v>
      </c>
      <c r="BO4" s="450"/>
      <c r="BP4" s="450"/>
      <c r="BQ4" s="450"/>
      <c r="BR4" s="450"/>
      <c r="BS4" s="450"/>
      <c r="BT4" s="450"/>
      <c r="BU4" s="451"/>
      <c r="BV4" s="449">
        <v>2425628</v>
      </c>
      <c r="BW4" s="450"/>
      <c r="BX4" s="450"/>
      <c r="BY4" s="450"/>
      <c r="BZ4" s="450"/>
      <c r="CA4" s="450"/>
      <c r="CB4" s="450"/>
      <c r="CC4" s="451"/>
      <c r="CD4" s="586" t="s">
        <v>93</v>
      </c>
      <c r="CE4" s="587"/>
      <c r="CF4" s="587"/>
      <c r="CG4" s="587"/>
      <c r="CH4" s="587"/>
      <c r="CI4" s="587"/>
      <c r="CJ4" s="587"/>
      <c r="CK4" s="587"/>
      <c r="CL4" s="587"/>
      <c r="CM4" s="587"/>
      <c r="CN4" s="587"/>
      <c r="CO4" s="587"/>
      <c r="CP4" s="587"/>
      <c r="CQ4" s="587"/>
      <c r="CR4" s="587"/>
      <c r="CS4" s="588"/>
      <c r="CT4" s="589">
        <v>39.799999999999997</v>
      </c>
      <c r="CU4" s="590"/>
      <c r="CV4" s="590"/>
      <c r="CW4" s="590"/>
      <c r="CX4" s="590"/>
      <c r="CY4" s="590"/>
      <c r="CZ4" s="590"/>
      <c r="DA4" s="591"/>
      <c r="DB4" s="589">
        <v>24.8</v>
      </c>
      <c r="DC4" s="590"/>
      <c r="DD4" s="590"/>
      <c r="DE4" s="590"/>
      <c r="DF4" s="590"/>
      <c r="DG4" s="590"/>
      <c r="DH4" s="590"/>
      <c r="DI4" s="591"/>
    </row>
    <row r="5" spans="1:119" ht="18.75" customHeight="1" x14ac:dyDescent="0.15">
      <c r="A5" s="181"/>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94</v>
      </c>
      <c r="AN5" s="377"/>
      <c r="AO5" s="377"/>
      <c r="AP5" s="377"/>
      <c r="AQ5" s="377"/>
      <c r="AR5" s="377"/>
      <c r="AS5" s="377"/>
      <c r="AT5" s="378"/>
      <c r="AU5" s="478" t="s">
        <v>95</v>
      </c>
      <c r="AV5" s="479"/>
      <c r="AW5" s="479"/>
      <c r="AX5" s="479"/>
      <c r="AY5" s="434" t="s">
        <v>96</v>
      </c>
      <c r="AZ5" s="435"/>
      <c r="BA5" s="435"/>
      <c r="BB5" s="435"/>
      <c r="BC5" s="435"/>
      <c r="BD5" s="435"/>
      <c r="BE5" s="435"/>
      <c r="BF5" s="435"/>
      <c r="BG5" s="435"/>
      <c r="BH5" s="435"/>
      <c r="BI5" s="435"/>
      <c r="BJ5" s="435"/>
      <c r="BK5" s="435"/>
      <c r="BL5" s="435"/>
      <c r="BM5" s="436"/>
      <c r="BN5" s="420">
        <v>2153483</v>
      </c>
      <c r="BO5" s="421"/>
      <c r="BP5" s="421"/>
      <c r="BQ5" s="421"/>
      <c r="BR5" s="421"/>
      <c r="BS5" s="421"/>
      <c r="BT5" s="421"/>
      <c r="BU5" s="422"/>
      <c r="BV5" s="420">
        <v>2193690</v>
      </c>
      <c r="BW5" s="421"/>
      <c r="BX5" s="421"/>
      <c r="BY5" s="421"/>
      <c r="BZ5" s="421"/>
      <c r="CA5" s="421"/>
      <c r="CB5" s="421"/>
      <c r="CC5" s="422"/>
      <c r="CD5" s="460" t="s">
        <v>97</v>
      </c>
      <c r="CE5" s="380"/>
      <c r="CF5" s="380"/>
      <c r="CG5" s="380"/>
      <c r="CH5" s="380"/>
      <c r="CI5" s="380"/>
      <c r="CJ5" s="380"/>
      <c r="CK5" s="380"/>
      <c r="CL5" s="380"/>
      <c r="CM5" s="380"/>
      <c r="CN5" s="380"/>
      <c r="CO5" s="380"/>
      <c r="CP5" s="380"/>
      <c r="CQ5" s="380"/>
      <c r="CR5" s="380"/>
      <c r="CS5" s="461"/>
      <c r="CT5" s="417">
        <v>91.8</v>
      </c>
      <c r="CU5" s="418"/>
      <c r="CV5" s="418"/>
      <c r="CW5" s="418"/>
      <c r="CX5" s="418"/>
      <c r="CY5" s="418"/>
      <c r="CZ5" s="418"/>
      <c r="DA5" s="419"/>
      <c r="DB5" s="417">
        <v>91.5</v>
      </c>
      <c r="DC5" s="418"/>
      <c r="DD5" s="418"/>
      <c r="DE5" s="418"/>
      <c r="DF5" s="418"/>
      <c r="DG5" s="418"/>
      <c r="DH5" s="418"/>
      <c r="DI5" s="419"/>
    </row>
    <row r="6" spans="1:119" ht="18.75" customHeight="1" x14ac:dyDescent="0.15">
      <c r="A6" s="181"/>
      <c r="B6" s="566" t="s">
        <v>98</v>
      </c>
      <c r="C6" s="407"/>
      <c r="D6" s="407"/>
      <c r="E6" s="567"/>
      <c r="F6" s="567"/>
      <c r="G6" s="567"/>
      <c r="H6" s="567"/>
      <c r="I6" s="567"/>
      <c r="J6" s="567"/>
      <c r="K6" s="567"/>
      <c r="L6" s="567" t="s">
        <v>99</v>
      </c>
      <c r="M6" s="567"/>
      <c r="N6" s="567"/>
      <c r="O6" s="567"/>
      <c r="P6" s="567"/>
      <c r="Q6" s="567"/>
      <c r="R6" s="405"/>
      <c r="S6" s="405"/>
      <c r="T6" s="405"/>
      <c r="U6" s="405"/>
      <c r="V6" s="573"/>
      <c r="W6" s="510" t="s">
        <v>100</v>
      </c>
      <c r="X6" s="406"/>
      <c r="Y6" s="406"/>
      <c r="Z6" s="406"/>
      <c r="AA6" s="406"/>
      <c r="AB6" s="407"/>
      <c r="AC6" s="578" t="s">
        <v>101</v>
      </c>
      <c r="AD6" s="579"/>
      <c r="AE6" s="579"/>
      <c r="AF6" s="579"/>
      <c r="AG6" s="579"/>
      <c r="AH6" s="579"/>
      <c r="AI6" s="579"/>
      <c r="AJ6" s="579"/>
      <c r="AK6" s="579"/>
      <c r="AL6" s="580"/>
      <c r="AM6" s="477" t="s">
        <v>102</v>
      </c>
      <c r="AN6" s="377"/>
      <c r="AO6" s="377"/>
      <c r="AP6" s="377"/>
      <c r="AQ6" s="377"/>
      <c r="AR6" s="377"/>
      <c r="AS6" s="377"/>
      <c r="AT6" s="378"/>
      <c r="AU6" s="478" t="s">
        <v>103</v>
      </c>
      <c r="AV6" s="479"/>
      <c r="AW6" s="479"/>
      <c r="AX6" s="479"/>
      <c r="AY6" s="434" t="s">
        <v>104</v>
      </c>
      <c r="AZ6" s="435"/>
      <c r="BA6" s="435"/>
      <c r="BB6" s="435"/>
      <c r="BC6" s="435"/>
      <c r="BD6" s="435"/>
      <c r="BE6" s="435"/>
      <c r="BF6" s="435"/>
      <c r="BG6" s="435"/>
      <c r="BH6" s="435"/>
      <c r="BI6" s="435"/>
      <c r="BJ6" s="435"/>
      <c r="BK6" s="435"/>
      <c r="BL6" s="435"/>
      <c r="BM6" s="436"/>
      <c r="BN6" s="420">
        <v>320388</v>
      </c>
      <c r="BO6" s="421"/>
      <c r="BP6" s="421"/>
      <c r="BQ6" s="421"/>
      <c r="BR6" s="421"/>
      <c r="BS6" s="421"/>
      <c r="BT6" s="421"/>
      <c r="BU6" s="422"/>
      <c r="BV6" s="420">
        <v>231938</v>
      </c>
      <c r="BW6" s="421"/>
      <c r="BX6" s="421"/>
      <c r="BY6" s="421"/>
      <c r="BZ6" s="421"/>
      <c r="CA6" s="421"/>
      <c r="CB6" s="421"/>
      <c r="CC6" s="422"/>
      <c r="CD6" s="460" t="s">
        <v>105</v>
      </c>
      <c r="CE6" s="380"/>
      <c r="CF6" s="380"/>
      <c r="CG6" s="380"/>
      <c r="CH6" s="380"/>
      <c r="CI6" s="380"/>
      <c r="CJ6" s="380"/>
      <c r="CK6" s="380"/>
      <c r="CL6" s="380"/>
      <c r="CM6" s="380"/>
      <c r="CN6" s="380"/>
      <c r="CO6" s="380"/>
      <c r="CP6" s="380"/>
      <c r="CQ6" s="380"/>
      <c r="CR6" s="380"/>
      <c r="CS6" s="461"/>
      <c r="CT6" s="563">
        <v>92.4</v>
      </c>
      <c r="CU6" s="564"/>
      <c r="CV6" s="564"/>
      <c r="CW6" s="564"/>
      <c r="CX6" s="564"/>
      <c r="CY6" s="564"/>
      <c r="CZ6" s="564"/>
      <c r="DA6" s="565"/>
      <c r="DB6" s="563">
        <v>94</v>
      </c>
      <c r="DC6" s="564"/>
      <c r="DD6" s="564"/>
      <c r="DE6" s="564"/>
      <c r="DF6" s="564"/>
      <c r="DG6" s="564"/>
      <c r="DH6" s="564"/>
      <c r="DI6" s="565"/>
    </row>
    <row r="7" spans="1:119" ht="18.75" customHeight="1" x14ac:dyDescent="0.15">
      <c r="A7" s="181"/>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106</v>
      </c>
      <c r="AN7" s="377"/>
      <c r="AO7" s="377"/>
      <c r="AP7" s="377"/>
      <c r="AQ7" s="377"/>
      <c r="AR7" s="377"/>
      <c r="AS7" s="377"/>
      <c r="AT7" s="378"/>
      <c r="AU7" s="478" t="s">
        <v>107</v>
      </c>
      <c r="AV7" s="479"/>
      <c r="AW7" s="479"/>
      <c r="AX7" s="479"/>
      <c r="AY7" s="434" t="s">
        <v>108</v>
      </c>
      <c r="AZ7" s="435"/>
      <c r="BA7" s="435"/>
      <c r="BB7" s="435"/>
      <c r="BC7" s="435"/>
      <c r="BD7" s="435"/>
      <c r="BE7" s="435"/>
      <c r="BF7" s="435"/>
      <c r="BG7" s="435"/>
      <c r="BH7" s="435"/>
      <c r="BI7" s="435"/>
      <c r="BJ7" s="435"/>
      <c r="BK7" s="435"/>
      <c r="BL7" s="435"/>
      <c r="BM7" s="436"/>
      <c r="BN7" s="420">
        <v>30300</v>
      </c>
      <c r="BO7" s="421"/>
      <c r="BP7" s="421"/>
      <c r="BQ7" s="421"/>
      <c r="BR7" s="421"/>
      <c r="BS7" s="421"/>
      <c r="BT7" s="421"/>
      <c r="BU7" s="422"/>
      <c r="BV7" s="420">
        <v>46870</v>
      </c>
      <c r="BW7" s="421"/>
      <c r="BX7" s="421"/>
      <c r="BY7" s="421"/>
      <c r="BZ7" s="421"/>
      <c r="CA7" s="421"/>
      <c r="CB7" s="421"/>
      <c r="CC7" s="422"/>
      <c r="CD7" s="460" t="s">
        <v>109</v>
      </c>
      <c r="CE7" s="380"/>
      <c r="CF7" s="380"/>
      <c r="CG7" s="380"/>
      <c r="CH7" s="380"/>
      <c r="CI7" s="380"/>
      <c r="CJ7" s="380"/>
      <c r="CK7" s="380"/>
      <c r="CL7" s="380"/>
      <c r="CM7" s="380"/>
      <c r="CN7" s="380"/>
      <c r="CO7" s="380"/>
      <c r="CP7" s="380"/>
      <c r="CQ7" s="380"/>
      <c r="CR7" s="380"/>
      <c r="CS7" s="461"/>
      <c r="CT7" s="420">
        <v>729198</v>
      </c>
      <c r="CU7" s="421"/>
      <c r="CV7" s="421"/>
      <c r="CW7" s="421"/>
      <c r="CX7" s="421"/>
      <c r="CY7" s="421"/>
      <c r="CZ7" s="421"/>
      <c r="DA7" s="422"/>
      <c r="DB7" s="420">
        <v>746120</v>
      </c>
      <c r="DC7" s="421"/>
      <c r="DD7" s="421"/>
      <c r="DE7" s="421"/>
      <c r="DF7" s="421"/>
      <c r="DG7" s="421"/>
      <c r="DH7" s="421"/>
      <c r="DI7" s="422"/>
    </row>
    <row r="8" spans="1:119" ht="18.75" customHeight="1" thickBot="1" x14ac:dyDescent="0.2">
      <c r="A8" s="181"/>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110</v>
      </c>
      <c r="AN8" s="377"/>
      <c r="AO8" s="377"/>
      <c r="AP8" s="377"/>
      <c r="AQ8" s="377"/>
      <c r="AR8" s="377"/>
      <c r="AS8" s="377"/>
      <c r="AT8" s="378"/>
      <c r="AU8" s="478" t="s">
        <v>111</v>
      </c>
      <c r="AV8" s="479"/>
      <c r="AW8" s="479"/>
      <c r="AX8" s="479"/>
      <c r="AY8" s="434" t="s">
        <v>112</v>
      </c>
      <c r="AZ8" s="435"/>
      <c r="BA8" s="435"/>
      <c r="BB8" s="435"/>
      <c r="BC8" s="435"/>
      <c r="BD8" s="435"/>
      <c r="BE8" s="435"/>
      <c r="BF8" s="435"/>
      <c r="BG8" s="435"/>
      <c r="BH8" s="435"/>
      <c r="BI8" s="435"/>
      <c r="BJ8" s="435"/>
      <c r="BK8" s="435"/>
      <c r="BL8" s="435"/>
      <c r="BM8" s="436"/>
      <c r="BN8" s="420">
        <v>290088</v>
      </c>
      <c r="BO8" s="421"/>
      <c r="BP8" s="421"/>
      <c r="BQ8" s="421"/>
      <c r="BR8" s="421"/>
      <c r="BS8" s="421"/>
      <c r="BT8" s="421"/>
      <c r="BU8" s="422"/>
      <c r="BV8" s="420">
        <v>185068</v>
      </c>
      <c r="BW8" s="421"/>
      <c r="BX8" s="421"/>
      <c r="BY8" s="421"/>
      <c r="BZ8" s="421"/>
      <c r="CA8" s="421"/>
      <c r="CB8" s="421"/>
      <c r="CC8" s="422"/>
      <c r="CD8" s="460" t="s">
        <v>113</v>
      </c>
      <c r="CE8" s="380"/>
      <c r="CF8" s="380"/>
      <c r="CG8" s="380"/>
      <c r="CH8" s="380"/>
      <c r="CI8" s="380"/>
      <c r="CJ8" s="380"/>
      <c r="CK8" s="380"/>
      <c r="CL8" s="380"/>
      <c r="CM8" s="380"/>
      <c r="CN8" s="380"/>
      <c r="CO8" s="380"/>
      <c r="CP8" s="380"/>
      <c r="CQ8" s="380"/>
      <c r="CR8" s="380"/>
      <c r="CS8" s="461"/>
      <c r="CT8" s="523">
        <v>0.09</v>
      </c>
      <c r="CU8" s="524"/>
      <c r="CV8" s="524"/>
      <c r="CW8" s="524"/>
      <c r="CX8" s="524"/>
      <c r="CY8" s="524"/>
      <c r="CZ8" s="524"/>
      <c r="DA8" s="525"/>
      <c r="DB8" s="523">
        <v>0.1</v>
      </c>
      <c r="DC8" s="524"/>
      <c r="DD8" s="524"/>
      <c r="DE8" s="524"/>
      <c r="DF8" s="524"/>
      <c r="DG8" s="524"/>
      <c r="DH8" s="524"/>
      <c r="DI8" s="525"/>
    </row>
    <row r="9" spans="1:119" ht="18.75" customHeight="1" thickBot="1" x14ac:dyDescent="0.2">
      <c r="A9" s="181"/>
      <c r="B9" s="552" t="s">
        <v>114</v>
      </c>
      <c r="C9" s="553"/>
      <c r="D9" s="553"/>
      <c r="E9" s="553"/>
      <c r="F9" s="553"/>
      <c r="G9" s="553"/>
      <c r="H9" s="553"/>
      <c r="I9" s="553"/>
      <c r="J9" s="553"/>
      <c r="K9" s="471"/>
      <c r="L9" s="554" t="s">
        <v>115</v>
      </c>
      <c r="M9" s="555"/>
      <c r="N9" s="555"/>
      <c r="O9" s="555"/>
      <c r="P9" s="555"/>
      <c r="Q9" s="556"/>
      <c r="R9" s="557">
        <v>683</v>
      </c>
      <c r="S9" s="558"/>
      <c r="T9" s="558"/>
      <c r="U9" s="558"/>
      <c r="V9" s="559"/>
      <c r="W9" s="489" t="s">
        <v>116</v>
      </c>
      <c r="X9" s="490"/>
      <c r="Y9" s="490"/>
      <c r="Z9" s="490"/>
      <c r="AA9" s="490"/>
      <c r="AB9" s="490"/>
      <c r="AC9" s="490"/>
      <c r="AD9" s="490"/>
      <c r="AE9" s="490"/>
      <c r="AF9" s="490"/>
      <c r="AG9" s="490"/>
      <c r="AH9" s="490"/>
      <c r="AI9" s="490"/>
      <c r="AJ9" s="490"/>
      <c r="AK9" s="490"/>
      <c r="AL9" s="560"/>
      <c r="AM9" s="477" t="s">
        <v>117</v>
      </c>
      <c r="AN9" s="377"/>
      <c r="AO9" s="377"/>
      <c r="AP9" s="377"/>
      <c r="AQ9" s="377"/>
      <c r="AR9" s="377"/>
      <c r="AS9" s="377"/>
      <c r="AT9" s="378"/>
      <c r="AU9" s="478" t="s">
        <v>111</v>
      </c>
      <c r="AV9" s="479"/>
      <c r="AW9" s="479"/>
      <c r="AX9" s="479"/>
      <c r="AY9" s="434" t="s">
        <v>118</v>
      </c>
      <c r="AZ9" s="435"/>
      <c r="BA9" s="435"/>
      <c r="BB9" s="435"/>
      <c r="BC9" s="435"/>
      <c r="BD9" s="435"/>
      <c r="BE9" s="435"/>
      <c r="BF9" s="435"/>
      <c r="BG9" s="435"/>
      <c r="BH9" s="435"/>
      <c r="BI9" s="435"/>
      <c r="BJ9" s="435"/>
      <c r="BK9" s="435"/>
      <c r="BL9" s="435"/>
      <c r="BM9" s="436"/>
      <c r="BN9" s="420">
        <v>105020</v>
      </c>
      <c r="BO9" s="421"/>
      <c r="BP9" s="421"/>
      <c r="BQ9" s="421"/>
      <c r="BR9" s="421"/>
      <c r="BS9" s="421"/>
      <c r="BT9" s="421"/>
      <c r="BU9" s="422"/>
      <c r="BV9" s="420">
        <v>130166</v>
      </c>
      <c r="BW9" s="421"/>
      <c r="BX9" s="421"/>
      <c r="BY9" s="421"/>
      <c r="BZ9" s="421"/>
      <c r="CA9" s="421"/>
      <c r="CB9" s="421"/>
      <c r="CC9" s="422"/>
      <c r="CD9" s="460" t="s">
        <v>119</v>
      </c>
      <c r="CE9" s="380"/>
      <c r="CF9" s="380"/>
      <c r="CG9" s="380"/>
      <c r="CH9" s="380"/>
      <c r="CI9" s="380"/>
      <c r="CJ9" s="380"/>
      <c r="CK9" s="380"/>
      <c r="CL9" s="380"/>
      <c r="CM9" s="380"/>
      <c r="CN9" s="380"/>
      <c r="CO9" s="380"/>
      <c r="CP9" s="380"/>
      <c r="CQ9" s="380"/>
      <c r="CR9" s="380"/>
      <c r="CS9" s="461"/>
      <c r="CT9" s="417">
        <v>9.9</v>
      </c>
      <c r="CU9" s="418"/>
      <c r="CV9" s="418"/>
      <c r="CW9" s="418"/>
      <c r="CX9" s="418"/>
      <c r="CY9" s="418"/>
      <c r="CZ9" s="418"/>
      <c r="DA9" s="419"/>
      <c r="DB9" s="417">
        <v>8.1999999999999993</v>
      </c>
      <c r="DC9" s="418"/>
      <c r="DD9" s="418"/>
      <c r="DE9" s="418"/>
      <c r="DF9" s="418"/>
      <c r="DG9" s="418"/>
      <c r="DH9" s="418"/>
      <c r="DI9" s="419"/>
    </row>
    <row r="10" spans="1:119" ht="18.75" customHeight="1" thickBot="1" x14ac:dyDescent="0.2">
      <c r="A10" s="181"/>
      <c r="B10" s="552"/>
      <c r="C10" s="553"/>
      <c r="D10" s="553"/>
      <c r="E10" s="553"/>
      <c r="F10" s="553"/>
      <c r="G10" s="553"/>
      <c r="H10" s="553"/>
      <c r="I10" s="553"/>
      <c r="J10" s="553"/>
      <c r="K10" s="471"/>
      <c r="L10" s="376" t="s">
        <v>120</v>
      </c>
      <c r="M10" s="377"/>
      <c r="N10" s="377"/>
      <c r="O10" s="377"/>
      <c r="P10" s="377"/>
      <c r="Q10" s="378"/>
      <c r="R10" s="373">
        <v>759</v>
      </c>
      <c r="S10" s="374"/>
      <c r="T10" s="374"/>
      <c r="U10" s="374"/>
      <c r="V10" s="433"/>
      <c r="W10" s="561"/>
      <c r="X10" s="371"/>
      <c r="Y10" s="371"/>
      <c r="Z10" s="371"/>
      <c r="AA10" s="371"/>
      <c r="AB10" s="371"/>
      <c r="AC10" s="371"/>
      <c r="AD10" s="371"/>
      <c r="AE10" s="371"/>
      <c r="AF10" s="371"/>
      <c r="AG10" s="371"/>
      <c r="AH10" s="371"/>
      <c r="AI10" s="371"/>
      <c r="AJ10" s="371"/>
      <c r="AK10" s="371"/>
      <c r="AL10" s="562"/>
      <c r="AM10" s="477" t="s">
        <v>121</v>
      </c>
      <c r="AN10" s="377"/>
      <c r="AO10" s="377"/>
      <c r="AP10" s="377"/>
      <c r="AQ10" s="377"/>
      <c r="AR10" s="377"/>
      <c r="AS10" s="377"/>
      <c r="AT10" s="378"/>
      <c r="AU10" s="478" t="s">
        <v>122</v>
      </c>
      <c r="AV10" s="479"/>
      <c r="AW10" s="479"/>
      <c r="AX10" s="479"/>
      <c r="AY10" s="434" t="s">
        <v>123</v>
      </c>
      <c r="AZ10" s="435"/>
      <c r="BA10" s="435"/>
      <c r="BB10" s="435"/>
      <c r="BC10" s="435"/>
      <c r="BD10" s="435"/>
      <c r="BE10" s="435"/>
      <c r="BF10" s="435"/>
      <c r="BG10" s="435"/>
      <c r="BH10" s="435"/>
      <c r="BI10" s="435"/>
      <c r="BJ10" s="435"/>
      <c r="BK10" s="435"/>
      <c r="BL10" s="435"/>
      <c r="BM10" s="436"/>
      <c r="BN10" s="420">
        <v>238645</v>
      </c>
      <c r="BO10" s="421"/>
      <c r="BP10" s="421"/>
      <c r="BQ10" s="421"/>
      <c r="BR10" s="421"/>
      <c r="BS10" s="421"/>
      <c r="BT10" s="421"/>
      <c r="BU10" s="422"/>
      <c r="BV10" s="420">
        <v>295697</v>
      </c>
      <c r="BW10" s="421"/>
      <c r="BX10" s="421"/>
      <c r="BY10" s="421"/>
      <c r="BZ10" s="421"/>
      <c r="CA10" s="421"/>
      <c r="CB10" s="421"/>
      <c r="CC10" s="422"/>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2"/>
      <c r="C11" s="553"/>
      <c r="D11" s="553"/>
      <c r="E11" s="553"/>
      <c r="F11" s="553"/>
      <c r="G11" s="553"/>
      <c r="H11" s="553"/>
      <c r="I11" s="553"/>
      <c r="J11" s="553"/>
      <c r="K11" s="471"/>
      <c r="L11" s="381" t="s">
        <v>125</v>
      </c>
      <c r="M11" s="382"/>
      <c r="N11" s="382"/>
      <c r="O11" s="382"/>
      <c r="P11" s="382"/>
      <c r="Q11" s="383"/>
      <c r="R11" s="549" t="s">
        <v>126</v>
      </c>
      <c r="S11" s="550"/>
      <c r="T11" s="550"/>
      <c r="U11" s="550"/>
      <c r="V11" s="551"/>
      <c r="W11" s="561"/>
      <c r="X11" s="371"/>
      <c r="Y11" s="371"/>
      <c r="Z11" s="371"/>
      <c r="AA11" s="371"/>
      <c r="AB11" s="371"/>
      <c r="AC11" s="371"/>
      <c r="AD11" s="371"/>
      <c r="AE11" s="371"/>
      <c r="AF11" s="371"/>
      <c r="AG11" s="371"/>
      <c r="AH11" s="371"/>
      <c r="AI11" s="371"/>
      <c r="AJ11" s="371"/>
      <c r="AK11" s="371"/>
      <c r="AL11" s="562"/>
      <c r="AM11" s="477" t="s">
        <v>127</v>
      </c>
      <c r="AN11" s="377"/>
      <c r="AO11" s="377"/>
      <c r="AP11" s="377"/>
      <c r="AQ11" s="377"/>
      <c r="AR11" s="377"/>
      <c r="AS11" s="377"/>
      <c r="AT11" s="378"/>
      <c r="AU11" s="478" t="s">
        <v>95</v>
      </c>
      <c r="AV11" s="479"/>
      <c r="AW11" s="479"/>
      <c r="AX11" s="479"/>
      <c r="AY11" s="434" t="s">
        <v>128</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129</v>
      </c>
      <c r="CE11" s="380"/>
      <c r="CF11" s="380"/>
      <c r="CG11" s="380"/>
      <c r="CH11" s="380"/>
      <c r="CI11" s="380"/>
      <c r="CJ11" s="380"/>
      <c r="CK11" s="380"/>
      <c r="CL11" s="380"/>
      <c r="CM11" s="380"/>
      <c r="CN11" s="380"/>
      <c r="CO11" s="380"/>
      <c r="CP11" s="380"/>
      <c r="CQ11" s="380"/>
      <c r="CR11" s="380"/>
      <c r="CS11" s="461"/>
      <c r="CT11" s="523" t="s">
        <v>130</v>
      </c>
      <c r="CU11" s="524"/>
      <c r="CV11" s="524"/>
      <c r="CW11" s="524"/>
      <c r="CX11" s="524"/>
      <c r="CY11" s="524"/>
      <c r="CZ11" s="524"/>
      <c r="DA11" s="525"/>
      <c r="DB11" s="523" t="s">
        <v>131</v>
      </c>
      <c r="DC11" s="524"/>
      <c r="DD11" s="524"/>
      <c r="DE11" s="524"/>
      <c r="DF11" s="524"/>
      <c r="DG11" s="524"/>
      <c r="DH11" s="524"/>
      <c r="DI11" s="525"/>
    </row>
    <row r="12" spans="1:119" ht="18.75" customHeight="1" x14ac:dyDescent="0.15">
      <c r="A12" s="181"/>
      <c r="B12" s="526" t="s">
        <v>132</v>
      </c>
      <c r="C12" s="527"/>
      <c r="D12" s="527"/>
      <c r="E12" s="527"/>
      <c r="F12" s="527"/>
      <c r="G12" s="527"/>
      <c r="H12" s="527"/>
      <c r="I12" s="527"/>
      <c r="J12" s="527"/>
      <c r="K12" s="528"/>
      <c r="L12" s="535" t="s">
        <v>133</v>
      </c>
      <c r="M12" s="536"/>
      <c r="N12" s="536"/>
      <c r="O12" s="536"/>
      <c r="P12" s="536"/>
      <c r="Q12" s="537"/>
      <c r="R12" s="538">
        <v>666</v>
      </c>
      <c r="S12" s="539"/>
      <c r="T12" s="539"/>
      <c r="U12" s="539"/>
      <c r="V12" s="540"/>
      <c r="W12" s="541" t="s">
        <v>1</v>
      </c>
      <c r="X12" s="479"/>
      <c r="Y12" s="479"/>
      <c r="Z12" s="479"/>
      <c r="AA12" s="479"/>
      <c r="AB12" s="542"/>
      <c r="AC12" s="543" t="s">
        <v>134</v>
      </c>
      <c r="AD12" s="544"/>
      <c r="AE12" s="544"/>
      <c r="AF12" s="544"/>
      <c r="AG12" s="545"/>
      <c r="AH12" s="543" t="s">
        <v>135</v>
      </c>
      <c r="AI12" s="544"/>
      <c r="AJ12" s="544"/>
      <c r="AK12" s="544"/>
      <c r="AL12" s="546"/>
      <c r="AM12" s="477" t="s">
        <v>136</v>
      </c>
      <c r="AN12" s="377"/>
      <c r="AO12" s="377"/>
      <c r="AP12" s="377"/>
      <c r="AQ12" s="377"/>
      <c r="AR12" s="377"/>
      <c r="AS12" s="377"/>
      <c r="AT12" s="378"/>
      <c r="AU12" s="478" t="s">
        <v>95</v>
      </c>
      <c r="AV12" s="479"/>
      <c r="AW12" s="479"/>
      <c r="AX12" s="479"/>
      <c r="AY12" s="434" t="s">
        <v>137</v>
      </c>
      <c r="AZ12" s="435"/>
      <c r="BA12" s="435"/>
      <c r="BB12" s="435"/>
      <c r="BC12" s="435"/>
      <c r="BD12" s="435"/>
      <c r="BE12" s="435"/>
      <c r="BF12" s="435"/>
      <c r="BG12" s="435"/>
      <c r="BH12" s="435"/>
      <c r="BI12" s="435"/>
      <c r="BJ12" s="435"/>
      <c r="BK12" s="435"/>
      <c r="BL12" s="435"/>
      <c r="BM12" s="436"/>
      <c r="BN12" s="420">
        <v>186112</v>
      </c>
      <c r="BO12" s="421"/>
      <c r="BP12" s="421"/>
      <c r="BQ12" s="421"/>
      <c r="BR12" s="421"/>
      <c r="BS12" s="421"/>
      <c r="BT12" s="421"/>
      <c r="BU12" s="422"/>
      <c r="BV12" s="420">
        <v>260905</v>
      </c>
      <c r="BW12" s="421"/>
      <c r="BX12" s="421"/>
      <c r="BY12" s="421"/>
      <c r="BZ12" s="421"/>
      <c r="CA12" s="421"/>
      <c r="CB12" s="421"/>
      <c r="CC12" s="422"/>
      <c r="CD12" s="460" t="s">
        <v>138</v>
      </c>
      <c r="CE12" s="380"/>
      <c r="CF12" s="380"/>
      <c r="CG12" s="380"/>
      <c r="CH12" s="380"/>
      <c r="CI12" s="380"/>
      <c r="CJ12" s="380"/>
      <c r="CK12" s="380"/>
      <c r="CL12" s="380"/>
      <c r="CM12" s="380"/>
      <c r="CN12" s="380"/>
      <c r="CO12" s="380"/>
      <c r="CP12" s="380"/>
      <c r="CQ12" s="380"/>
      <c r="CR12" s="380"/>
      <c r="CS12" s="461"/>
      <c r="CT12" s="523" t="s">
        <v>139</v>
      </c>
      <c r="CU12" s="524"/>
      <c r="CV12" s="524"/>
      <c r="CW12" s="524"/>
      <c r="CX12" s="524"/>
      <c r="CY12" s="524"/>
      <c r="CZ12" s="524"/>
      <c r="DA12" s="525"/>
      <c r="DB12" s="523" t="s">
        <v>140</v>
      </c>
      <c r="DC12" s="524"/>
      <c r="DD12" s="524"/>
      <c r="DE12" s="524"/>
      <c r="DF12" s="524"/>
      <c r="DG12" s="524"/>
      <c r="DH12" s="524"/>
      <c r="DI12" s="525"/>
    </row>
    <row r="13" spans="1:119" ht="18.75" customHeight="1" x14ac:dyDescent="0.15">
      <c r="A13" s="181"/>
      <c r="B13" s="529"/>
      <c r="C13" s="530"/>
      <c r="D13" s="530"/>
      <c r="E13" s="530"/>
      <c r="F13" s="530"/>
      <c r="G13" s="530"/>
      <c r="H13" s="530"/>
      <c r="I13" s="530"/>
      <c r="J13" s="530"/>
      <c r="K13" s="531"/>
      <c r="L13" s="190"/>
      <c r="M13" s="504" t="s">
        <v>141</v>
      </c>
      <c r="N13" s="505"/>
      <c r="O13" s="505"/>
      <c r="P13" s="505"/>
      <c r="Q13" s="506"/>
      <c r="R13" s="507">
        <v>661</v>
      </c>
      <c r="S13" s="508"/>
      <c r="T13" s="508"/>
      <c r="U13" s="508"/>
      <c r="V13" s="509"/>
      <c r="W13" s="510" t="s">
        <v>142</v>
      </c>
      <c r="X13" s="406"/>
      <c r="Y13" s="406"/>
      <c r="Z13" s="406"/>
      <c r="AA13" s="406"/>
      <c r="AB13" s="407"/>
      <c r="AC13" s="373">
        <v>26</v>
      </c>
      <c r="AD13" s="374"/>
      <c r="AE13" s="374"/>
      <c r="AF13" s="374"/>
      <c r="AG13" s="375"/>
      <c r="AH13" s="373">
        <v>37</v>
      </c>
      <c r="AI13" s="374"/>
      <c r="AJ13" s="374"/>
      <c r="AK13" s="374"/>
      <c r="AL13" s="433"/>
      <c r="AM13" s="477" t="s">
        <v>143</v>
      </c>
      <c r="AN13" s="377"/>
      <c r="AO13" s="377"/>
      <c r="AP13" s="377"/>
      <c r="AQ13" s="377"/>
      <c r="AR13" s="377"/>
      <c r="AS13" s="377"/>
      <c r="AT13" s="378"/>
      <c r="AU13" s="478" t="s">
        <v>122</v>
      </c>
      <c r="AV13" s="479"/>
      <c r="AW13" s="479"/>
      <c r="AX13" s="479"/>
      <c r="AY13" s="434" t="s">
        <v>144</v>
      </c>
      <c r="AZ13" s="435"/>
      <c r="BA13" s="435"/>
      <c r="BB13" s="435"/>
      <c r="BC13" s="435"/>
      <c r="BD13" s="435"/>
      <c r="BE13" s="435"/>
      <c r="BF13" s="435"/>
      <c r="BG13" s="435"/>
      <c r="BH13" s="435"/>
      <c r="BI13" s="435"/>
      <c r="BJ13" s="435"/>
      <c r="BK13" s="435"/>
      <c r="BL13" s="435"/>
      <c r="BM13" s="436"/>
      <c r="BN13" s="420">
        <v>157553</v>
      </c>
      <c r="BO13" s="421"/>
      <c r="BP13" s="421"/>
      <c r="BQ13" s="421"/>
      <c r="BR13" s="421"/>
      <c r="BS13" s="421"/>
      <c r="BT13" s="421"/>
      <c r="BU13" s="422"/>
      <c r="BV13" s="420">
        <v>164958</v>
      </c>
      <c r="BW13" s="421"/>
      <c r="BX13" s="421"/>
      <c r="BY13" s="421"/>
      <c r="BZ13" s="421"/>
      <c r="CA13" s="421"/>
      <c r="CB13" s="421"/>
      <c r="CC13" s="422"/>
      <c r="CD13" s="460" t="s">
        <v>145</v>
      </c>
      <c r="CE13" s="380"/>
      <c r="CF13" s="380"/>
      <c r="CG13" s="380"/>
      <c r="CH13" s="380"/>
      <c r="CI13" s="380"/>
      <c r="CJ13" s="380"/>
      <c r="CK13" s="380"/>
      <c r="CL13" s="380"/>
      <c r="CM13" s="380"/>
      <c r="CN13" s="380"/>
      <c r="CO13" s="380"/>
      <c r="CP13" s="380"/>
      <c r="CQ13" s="380"/>
      <c r="CR13" s="380"/>
      <c r="CS13" s="461"/>
      <c r="CT13" s="417">
        <v>7.9</v>
      </c>
      <c r="CU13" s="418"/>
      <c r="CV13" s="418"/>
      <c r="CW13" s="418"/>
      <c r="CX13" s="418"/>
      <c r="CY13" s="418"/>
      <c r="CZ13" s="418"/>
      <c r="DA13" s="419"/>
      <c r="DB13" s="417">
        <v>7.6</v>
      </c>
      <c r="DC13" s="418"/>
      <c r="DD13" s="418"/>
      <c r="DE13" s="418"/>
      <c r="DF13" s="418"/>
      <c r="DG13" s="418"/>
      <c r="DH13" s="418"/>
      <c r="DI13" s="419"/>
    </row>
    <row r="14" spans="1:119" ht="18.75" customHeight="1" thickBot="1" x14ac:dyDescent="0.2">
      <c r="A14" s="181"/>
      <c r="B14" s="529"/>
      <c r="C14" s="530"/>
      <c r="D14" s="530"/>
      <c r="E14" s="530"/>
      <c r="F14" s="530"/>
      <c r="G14" s="530"/>
      <c r="H14" s="530"/>
      <c r="I14" s="530"/>
      <c r="J14" s="530"/>
      <c r="K14" s="531"/>
      <c r="L14" s="494" t="s">
        <v>146</v>
      </c>
      <c r="M14" s="547"/>
      <c r="N14" s="547"/>
      <c r="O14" s="547"/>
      <c r="P14" s="547"/>
      <c r="Q14" s="548"/>
      <c r="R14" s="507">
        <v>681</v>
      </c>
      <c r="S14" s="508"/>
      <c r="T14" s="508"/>
      <c r="U14" s="508"/>
      <c r="V14" s="509"/>
      <c r="W14" s="511"/>
      <c r="X14" s="409"/>
      <c r="Y14" s="409"/>
      <c r="Z14" s="409"/>
      <c r="AA14" s="409"/>
      <c r="AB14" s="410"/>
      <c r="AC14" s="500">
        <v>7.9</v>
      </c>
      <c r="AD14" s="501"/>
      <c r="AE14" s="501"/>
      <c r="AF14" s="501"/>
      <c r="AG14" s="502"/>
      <c r="AH14" s="500">
        <v>10.5</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147</v>
      </c>
      <c r="CE14" s="458"/>
      <c r="CF14" s="458"/>
      <c r="CG14" s="458"/>
      <c r="CH14" s="458"/>
      <c r="CI14" s="458"/>
      <c r="CJ14" s="458"/>
      <c r="CK14" s="458"/>
      <c r="CL14" s="458"/>
      <c r="CM14" s="458"/>
      <c r="CN14" s="458"/>
      <c r="CO14" s="458"/>
      <c r="CP14" s="458"/>
      <c r="CQ14" s="458"/>
      <c r="CR14" s="458"/>
      <c r="CS14" s="459"/>
      <c r="CT14" s="517">
        <v>124.2</v>
      </c>
      <c r="CU14" s="518"/>
      <c r="CV14" s="518"/>
      <c r="CW14" s="518"/>
      <c r="CX14" s="518"/>
      <c r="CY14" s="518"/>
      <c r="CZ14" s="518"/>
      <c r="DA14" s="519"/>
      <c r="DB14" s="517">
        <v>44.6</v>
      </c>
      <c r="DC14" s="518"/>
      <c r="DD14" s="518"/>
      <c r="DE14" s="518"/>
      <c r="DF14" s="518"/>
      <c r="DG14" s="518"/>
      <c r="DH14" s="518"/>
      <c r="DI14" s="519"/>
    </row>
    <row r="15" spans="1:119" ht="18.75" customHeight="1" x14ac:dyDescent="0.15">
      <c r="A15" s="181"/>
      <c r="B15" s="529"/>
      <c r="C15" s="530"/>
      <c r="D15" s="530"/>
      <c r="E15" s="530"/>
      <c r="F15" s="530"/>
      <c r="G15" s="530"/>
      <c r="H15" s="530"/>
      <c r="I15" s="530"/>
      <c r="J15" s="530"/>
      <c r="K15" s="531"/>
      <c r="L15" s="190"/>
      <c r="M15" s="504" t="s">
        <v>148</v>
      </c>
      <c r="N15" s="505"/>
      <c r="O15" s="505"/>
      <c r="P15" s="505"/>
      <c r="Q15" s="506"/>
      <c r="R15" s="507">
        <v>676</v>
      </c>
      <c r="S15" s="508"/>
      <c r="T15" s="508"/>
      <c r="U15" s="508"/>
      <c r="V15" s="509"/>
      <c r="W15" s="510" t="s">
        <v>149</v>
      </c>
      <c r="X15" s="406"/>
      <c r="Y15" s="406"/>
      <c r="Z15" s="406"/>
      <c r="AA15" s="406"/>
      <c r="AB15" s="407"/>
      <c r="AC15" s="373">
        <v>60</v>
      </c>
      <c r="AD15" s="374"/>
      <c r="AE15" s="374"/>
      <c r="AF15" s="374"/>
      <c r="AG15" s="375"/>
      <c r="AH15" s="373">
        <v>88</v>
      </c>
      <c r="AI15" s="374"/>
      <c r="AJ15" s="374"/>
      <c r="AK15" s="374"/>
      <c r="AL15" s="433"/>
      <c r="AM15" s="477"/>
      <c r="AN15" s="377"/>
      <c r="AO15" s="377"/>
      <c r="AP15" s="377"/>
      <c r="AQ15" s="377"/>
      <c r="AR15" s="377"/>
      <c r="AS15" s="377"/>
      <c r="AT15" s="378"/>
      <c r="AU15" s="478"/>
      <c r="AV15" s="479"/>
      <c r="AW15" s="479"/>
      <c r="AX15" s="479"/>
      <c r="AY15" s="446" t="s">
        <v>150</v>
      </c>
      <c r="AZ15" s="447"/>
      <c r="BA15" s="447"/>
      <c r="BB15" s="447"/>
      <c r="BC15" s="447"/>
      <c r="BD15" s="447"/>
      <c r="BE15" s="447"/>
      <c r="BF15" s="447"/>
      <c r="BG15" s="447"/>
      <c r="BH15" s="447"/>
      <c r="BI15" s="447"/>
      <c r="BJ15" s="447"/>
      <c r="BK15" s="447"/>
      <c r="BL15" s="447"/>
      <c r="BM15" s="448"/>
      <c r="BN15" s="449">
        <v>59595</v>
      </c>
      <c r="BO15" s="450"/>
      <c r="BP15" s="450"/>
      <c r="BQ15" s="450"/>
      <c r="BR15" s="450"/>
      <c r="BS15" s="450"/>
      <c r="BT15" s="450"/>
      <c r="BU15" s="451"/>
      <c r="BV15" s="449">
        <v>62235</v>
      </c>
      <c r="BW15" s="450"/>
      <c r="BX15" s="450"/>
      <c r="BY15" s="450"/>
      <c r="BZ15" s="450"/>
      <c r="CA15" s="450"/>
      <c r="CB15" s="450"/>
      <c r="CC15" s="451"/>
      <c r="CD15" s="520" t="s">
        <v>151</v>
      </c>
      <c r="CE15" s="521"/>
      <c r="CF15" s="521"/>
      <c r="CG15" s="521"/>
      <c r="CH15" s="521"/>
      <c r="CI15" s="521"/>
      <c r="CJ15" s="521"/>
      <c r="CK15" s="521"/>
      <c r="CL15" s="521"/>
      <c r="CM15" s="521"/>
      <c r="CN15" s="521"/>
      <c r="CO15" s="521"/>
      <c r="CP15" s="521"/>
      <c r="CQ15" s="521"/>
      <c r="CR15" s="521"/>
      <c r="CS15" s="52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9"/>
      <c r="C16" s="530"/>
      <c r="D16" s="530"/>
      <c r="E16" s="530"/>
      <c r="F16" s="530"/>
      <c r="G16" s="530"/>
      <c r="H16" s="530"/>
      <c r="I16" s="530"/>
      <c r="J16" s="530"/>
      <c r="K16" s="531"/>
      <c r="L16" s="494" t="s">
        <v>152</v>
      </c>
      <c r="M16" s="495"/>
      <c r="N16" s="495"/>
      <c r="O16" s="495"/>
      <c r="P16" s="495"/>
      <c r="Q16" s="496"/>
      <c r="R16" s="497" t="s">
        <v>153</v>
      </c>
      <c r="S16" s="498"/>
      <c r="T16" s="498"/>
      <c r="U16" s="498"/>
      <c r="V16" s="499"/>
      <c r="W16" s="511"/>
      <c r="X16" s="409"/>
      <c r="Y16" s="409"/>
      <c r="Z16" s="409"/>
      <c r="AA16" s="409"/>
      <c r="AB16" s="410"/>
      <c r="AC16" s="500">
        <v>18.2</v>
      </c>
      <c r="AD16" s="501"/>
      <c r="AE16" s="501"/>
      <c r="AF16" s="501"/>
      <c r="AG16" s="502"/>
      <c r="AH16" s="500">
        <v>25.1</v>
      </c>
      <c r="AI16" s="501"/>
      <c r="AJ16" s="501"/>
      <c r="AK16" s="501"/>
      <c r="AL16" s="503"/>
      <c r="AM16" s="477"/>
      <c r="AN16" s="377"/>
      <c r="AO16" s="377"/>
      <c r="AP16" s="377"/>
      <c r="AQ16" s="377"/>
      <c r="AR16" s="377"/>
      <c r="AS16" s="377"/>
      <c r="AT16" s="378"/>
      <c r="AU16" s="478"/>
      <c r="AV16" s="479"/>
      <c r="AW16" s="479"/>
      <c r="AX16" s="479"/>
      <c r="AY16" s="434" t="s">
        <v>154</v>
      </c>
      <c r="AZ16" s="435"/>
      <c r="BA16" s="435"/>
      <c r="BB16" s="435"/>
      <c r="BC16" s="435"/>
      <c r="BD16" s="435"/>
      <c r="BE16" s="435"/>
      <c r="BF16" s="435"/>
      <c r="BG16" s="435"/>
      <c r="BH16" s="435"/>
      <c r="BI16" s="435"/>
      <c r="BJ16" s="435"/>
      <c r="BK16" s="435"/>
      <c r="BL16" s="435"/>
      <c r="BM16" s="436"/>
      <c r="BN16" s="420">
        <v>709746</v>
      </c>
      <c r="BO16" s="421"/>
      <c r="BP16" s="421"/>
      <c r="BQ16" s="421"/>
      <c r="BR16" s="421"/>
      <c r="BS16" s="421"/>
      <c r="BT16" s="421"/>
      <c r="BU16" s="422"/>
      <c r="BV16" s="420">
        <v>711243</v>
      </c>
      <c r="BW16" s="421"/>
      <c r="BX16" s="421"/>
      <c r="BY16" s="421"/>
      <c r="BZ16" s="421"/>
      <c r="CA16" s="421"/>
      <c r="CB16" s="421"/>
      <c r="CC16" s="422"/>
      <c r="CD16" s="194"/>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81"/>
      <c r="B17" s="532"/>
      <c r="C17" s="533"/>
      <c r="D17" s="533"/>
      <c r="E17" s="533"/>
      <c r="F17" s="533"/>
      <c r="G17" s="533"/>
      <c r="H17" s="533"/>
      <c r="I17" s="533"/>
      <c r="J17" s="533"/>
      <c r="K17" s="534"/>
      <c r="L17" s="195"/>
      <c r="M17" s="513" t="s">
        <v>155</v>
      </c>
      <c r="N17" s="514"/>
      <c r="O17" s="514"/>
      <c r="P17" s="514"/>
      <c r="Q17" s="515"/>
      <c r="R17" s="497" t="s">
        <v>156</v>
      </c>
      <c r="S17" s="498"/>
      <c r="T17" s="498"/>
      <c r="U17" s="498"/>
      <c r="V17" s="499"/>
      <c r="W17" s="510" t="s">
        <v>157</v>
      </c>
      <c r="X17" s="406"/>
      <c r="Y17" s="406"/>
      <c r="Z17" s="406"/>
      <c r="AA17" s="406"/>
      <c r="AB17" s="407"/>
      <c r="AC17" s="373">
        <v>243</v>
      </c>
      <c r="AD17" s="374"/>
      <c r="AE17" s="374"/>
      <c r="AF17" s="374"/>
      <c r="AG17" s="375"/>
      <c r="AH17" s="373">
        <v>226</v>
      </c>
      <c r="AI17" s="374"/>
      <c r="AJ17" s="374"/>
      <c r="AK17" s="374"/>
      <c r="AL17" s="433"/>
      <c r="AM17" s="477"/>
      <c r="AN17" s="377"/>
      <c r="AO17" s="377"/>
      <c r="AP17" s="377"/>
      <c r="AQ17" s="377"/>
      <c r="AR17" s="377"/>
      <c r="AS17" s="377"/>
      <c r="AT17" s="378"/>
      <c r="AU17" s="478"/>
      <c r="AV17" s="479"/>
      <c r="AW17" s="479"/>
      <c r="AX17" s="479"/>
      <c r="AY17" s="434" t="s">
        <v>158</v>
      </c>
      <c r="AZ17" s="435"/>
      <c r="BA17" s="435"/>
      <c r="BB17" s="435"/>
      <c r="BC17" s="435"/>
      <c r="BD17" s="435"/>
      <c r="BE17" s="435"/>
      <c r="BF17" s="435"/>
      <c r="BG17" s="435"/>
      <c r="BH17" s="435"/>
      <c r="BI17" s="435"/>
      <c r="BJ17" s="435"/>
      <c r="BK17" s="435"/>
      <c r="BL17" s="435"/>
      <c r="BM17" s="436"/>
      <c r="BN17" s="420">
        <v>73722</v>
      </c>
      <c r="BO17" s="421"/>
      <c r="BP17" s="421"/>
      <c r="BQ17" s="421"/>
      <c r="BR17" s="421"/>
      <c r="BS17" s="421"/>
      <c r="BT17" s="421"/>
      <c r="BU17" s="422"/>
      <c r="BV17" s="420">
        <v>76204</v>
      </c>
      <c r="BW17" s="421"/>
      <c r="BX17" s="421"/>
      <c r="BY17" s="421"/>
      <c r="BZ17" s="421"/>
      <c r="CA17" s="421"/>
      <c r="CB17" s="421"/>
      <c r="CC17" s="422"/>
      <c r="CD17" s="194"/>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81"/>
      <c r="B18" s="470" t="s">
        <v>159</v>
      </c>
      <c r="C18" s="471"/>
      <c r="D18" s="471"/>
      <c r="E18" s="472"/>
      <c r="F18" s="472"/>
      <c r="G18" s="472"/>
      <c r="H18" s="472"/>
      <c r="I18" s="472"/>
      <c r="J18" s="472"/>
      <c r="K18" s="472"/>
      <c r="L18" s="473">
        <v>7.65</v>
      </c>
      <c r="M18" s="473"/>
      <c r="N18" s="473"/>
      <c r="O18" s="473"/>
      <c r="P18" s="473"/>
      <c r="Q18" s="473"/>
      <c r="R18" s="474"/>
      <c r="S18" s="474"/>
      <c r="T18" s="474"/>
      <c r="U18" s="474"/>
      <c r="V18" s="475"/>
      <c r="W18" s="491"/>
      <c r="X18" s="492"/>
      <c r="Y18" s="492"/>
      <c r="Z18" s="492"/>
      <c r="AA18" s="492"/>
      <c r="AB18" s="516"/>
      <c r="AC18" s="390">
        <v>73.900000000000006</v>
      </c>
      <c r="AD18" s="391"/>
      <c r="AE18" s="391"/>
      <c r="AF18" s="391"/>
      <c r="AG18" s="476"/>
      <c r="AH18" s="390">
        <v>64.400000000000006</v>
      </c>
      <c r="AI18" s="391"/>
      <c r="AJ18" s="391"/>
      <c r="AK18" s="391"/>
      <c r="AL18" s="392"/>
      <c r="AM18" s="477"/>
      <c r="AN18" s="377"/>
      <c r="AO18" s="377"/>
      <c r="AP18" s="377"/>
      <c r="AQ18" s="377"/>
      <c r="AR18" s="377"/>
      <c r="AS18" s="377"/>
      <c r="AT18" s="378"/>
      <c r="AU18" s="478"/>
      <c r="AV18" s="479"/>
      <c r="AW18" s="479"/>
      <c r="AX18" s="479"/>
      <c r="AY18" s="434" t="s">
        <v>160</v>
      </c>
      <c r="AZ18" s="435"/>
      <c r="BA18" s="435"/>
      <c r="BB18" s="435"/>
      <c r="BC18" s="435"/>
      <c r="BD18" s="435"/>
      <c r="BE18" s="435"/>
      <c r="BF18" s="435"/>
      <c r="BG18" s="435"/>
      <c r="BH18" s="435"/>
      <c r="BI18" s="435"/>
      <c r="BJ18" s="435"/>
      <c r="BK18" s="435"/>
      <c r="BL18" s="435"/>
      <c r="BM18" s="436"/>
      <c r="BN18" s="420">
        <v>696207</v>
      </c>
      <c r="BO18" s="421"/>
      <c r="BP18" s="421"/>
      <c r="BQ18" s="421"/>
      <c r="BR18" s="421"/>
      <c r="BS18" s="421"/>
      <c r="BT18" s="421"/>
      <c r="BU18" s="422"/>
      <c r="BV18" s="420">
        <v>713345</v>
      </c>
      <c r="BW18" s="421"/>
      <c r="BX18" s="421"/>
      <c r="BY18" s="421"/>
      <c r="BZ18" s="421"/>
      <c r="CA18" s="421"/>
      <c r="CB18" s="421"/>
      <c r="CC18" s="422"/>
      <c r="CD18" s="194"/>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81"/>
      <c r="B19" s="470" t="s">
        <v>161</v>
      </c>
      <c r="C19" s="471"/>
      <c r="D19" s="471"/>
      <c r="E19" s="472"/>
      <c r="F19" s="472"/>
      <c r="G19" s="472"/>
      <c r="H19" s="472"/>
      <c r="I19" s="472"/>
      <c r="J19" s="472"/>
      <c r="K19" s="472"/>
      <c r="L19" s="480">
        <v>89</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162</v>
      </c>
      <c r="AZ19" s="435"/>
      <c r="BA19" s="435"/>
      <c r="BB19" s="435"/>
      <c r="BC19" s="435"/>
      <c r="BD19" s="435"/>
      <c r="BE19" s="435"/>
      <c r="BF19" s="435"/>
      <c r="BG19" s="435"/>
      <c r="BH19" s="435"/>
      <c r="BI19" s="435"/>
      <c r="BJ19" s="435"/>
      <c r="BK19" s="435"/>
      <c r="BL19" s="435"/>
      <c r="BM19" s="436"/>
      <c r="BN19" s="420">
        <v>1430415</v>
      </c>
      <c r="BO19" s="421"/>
      <c r="BP19" s="421"/>
      <c r="BQ19" s="421"/>
      <c r="BR19" s="421"/>
      <c r="BS19" s="421"/>
      <c r="BT19" s="421"/>
      <c r="BU19" s="422"/>
      <c r="BV19" s="420">
        <v>1445519</v>
      </c>
      <c r="BW19" s="421"/>
      <c r="BX19" s="421"/>
      <c r="BY19" s="421"/>
      <c r="BZ19" s="421"/>
      <c r="CA19" s="421"/>
      <c r="CB19" s="421"/>
      <c r="CC19" s="422"/>
      <c r="CD19" s="194"/>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81"/>
      <c r="B20" s="470" t="s">
        <v>163</v>
      </c>
      <c r="C20" s="471"/>
      <c r="D20" s="471"/>
      <c r="E20" s="472"/>
      <c r="F20" s="472"/>
      <c r="G20" s="472"/>
      <c r="H20" s="472"/>
      <c r="I20" s="472"/>
      <c r="J20" s="472"/>
      <c r="K20" s="472"/>
      <c r="L20" s="480">
        <v>378</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94"/>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81"/>
      <c r="B21" s="467" t="s">
        <v>164</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94"/>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81"/>
      <c r="B22" s="396" t="s">
        <v>165</v>
      </c>
      <c r="C22" s="397"/>
      <c r="D22" s="398"/>
      <c r="E22" s="405" t="s">
        <v>1</v>
      </c>
      <c r="F22" s="406"/>
      <c r="G22" s="406"/>
      <c r="H22" s="406"/>
      <c r="I22" s="406"/>
      <c r="J22" s="406"/>
      <c r="K22" s="407"/>
      <c r="L22" s="405" t="s">
        <v>166</v>
      </c>
      <c r="M22" s="406"/>
      <c r="N22" s="406"/>
      <c r="O22" s="406"/>
      <c r="P22" s="407"/>
      <c r="Q22" s="411" t="s">
        <v>167</v>
      </c>
      <c r="R22" s="412"/>
      <c r="S22" s="412"/>
      <c r="T22" s="412"/>
      <c r="U22" s="412"/>
      <c r="V22" s="413"/>
      <c r="W22" s="462" t="s">
        <v>168</v>
      </c>
      <c r="X22" s="397"/>
      <c r="Y22" s="398"/>
      <c r="Z22" s="405" t="s">
        <v>1</v>
      </c>
      <c r="AA22" s="406"/>
      <c r="AB22" s="406"/>
      <c r="AC22" s="406"/>
      <c r="AD22" s="406"/>
      <c r="AE22" s="406"/>
      <c r="AF22" s="406"/>
      <c r="AG22" s="407"/>
      <c r="AH22" s="423" t="s">
        <v>169</v>
      </c>
      <c r="AI22" s="406"/>
      <c r="AJ22" s="406"/>
      <c r="AK22" s="406"/>
      <c r="AL22" s="407"/>
      <c r="AM22" s="423" t="s">
        <v>170</v>
      </c>
      <c r="AN22" s="424"/>
      <c r="AO22" s="424"/>
      <c r="AP22" s="424"/>
      <c r="AQ22" s="424"/>
      <c r="AR22" s="425"/>
      <c r="AS22" s="411" t="s">
        <v>167</v>
      </c>
      <c r="AT22" s="412"/>
      <c r="AU22" s="412"/>
      <c r="AV22" s="412"/>
      <c r="AW22" s="412"/>
      <c r="AX22" s="429"/>
      <c r="AY22" s="446" t="s">
        <v>171</v>
      </c>
      <c r="AZ22" s="447"/>
      <c r="BA22" s="447"/>
      <c r="BB22" s="447"/>
      <c r="BC22" s="447"/>
      <c r="BD22" s="447"/>
      <c r="BE22" s="447"/>
      <c r="BF22" s="447"/>
      <c r="BG22" s="447"/>
      <c r="BH22" s="447"/>
      <c r="BI22" s="447"/>
      <c r="BJ22" s="447"/>
      <c r="BK22" s="447"/>
      <c r="BL22" s="447"/>
      <c r="BM22" s="448"/>
      <c r="BN22" s="449">
        <v>2424554</v>
      </c>
      <c r="BO22" s="450"/>
      <c r="BP22" s="450"/>
      <c r="BQ22" s="450"/>
      <c r="BR22" s="450"/>
      <c r="BS22" s="450"/>
      <c r="BT22" s="450"/>
      <c r="BU22" s="451"/>
      <c r="BV22" s="449">
        <v>1900047</v>
      </c>
      <c r="BW22" s="450"/>
      <c r="BX22" s="450"/>
      <c r="BY22" s="450"/>
      <c r="BZ22" s="450"/>
      <c r="CA22" s="450"/>
      <c r="CB22" s="450"/>
      <c r="CC22" s="451"/>
      <c r="CD22" s="194"/>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81"/>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172</v>
      </c>
      <c r="AZ23" s="435"/>
      <c r="BA23" s="435"/>
      <c r="BB23" s="435"/>
      <c r="BC23" s="435"/>
      <c r="BD23" s="435"/>
      <c r="BE23" s="435"/>
      <c r="BF23" s="435"/>
      <c r="BG23" s="435"/>
      <c r="BH23" s="435"/>
      <c r="BI23" s="435"/>
      <c r="BJ23" s="435"/>
      <c r="BK23" s="435"/>
      <c r="BL23" s="435"/>
      <c r="BM23" s="436"/>
      <c r="BN23" s="420">
        <v>2058575</v>
      </c>
      <c r="BO23" s="421"/>
      <c r="BP23" s="421"/>
      <c r="BQ23" s="421"/>
      <c r="BR23" s="421"/>
      <c r="BS23" s="421"/>
      <c r="BT23" s="421"/>
      <c r="BU23" s="422"/>
      <c r="BV23" s="420">
        <v>1758784</v>
      </c>
      <c r="BW23" s="421"/>
      <c r="BX23" s="421"/>
      <c r="BY23" s="421"/>
      <c r="BZ23" s="421"/>
      <c r="CA23" s="421"/>
      <c r="CB23" s="421"/>
      <c r="CC23" s="422"/>
      <c r="CD23" s="194"/>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81"/>
      <c r="B24" s="399"/>
      <c r="C24" s="400"/>
      <c r="D24" s="401"/>
      <c r="E24" s="376" t="s">
        <v>173</v>
      </c>
      <c r="F24" s="377"/>
      <c r="G24" s="377"/>
      <c r="H24" s="377"/>
      <c r="I24" s="377"/>
      <c r="J24" s="377"/>
      <c r="K24" s="378"/>
      <c r="L24" s="373">
        <v>1</v>
      </c>
      <c r="M24" s="374"/>
      <c r="N24" s="374"/>
      <c r="O24" s="374"/>
      <c r="P24" s="375"/>
      <c r="Q24" s="373">
        <v>6370</v>
      </c>
      <c r="R24" s="374"/>
      <c r="S24" s="374"/>
      <c r="T24" s="374"/>
      <c r="U24" s="374"/>
      <c r="V24" s="375"/>
      <c r="W24" s="463"/>
      <c r="X24" s="400"/>
      <c r="Y24" s="401"/>
      <c r="Z24" s="376" t="s">
        <v>174</v>
      </c>
      <c r="AA24" s="377"/>
      <c r="AB24" s="377"/>
      <c r="AC24" s="377"/>
      <c r="AD24" s="377"/>
      <c r="AE24" s="377"/>
      <c r="AF24" s="377"/>
      <c r="AG24" s="378"/>
      <c r="AH24" s="373">
        <v>29</v>
      </c>
      <c r="AI24" s="374"/>
      <c r="AJ24" s="374"/>
      <c r="AK24" s="374"/>
      <c r="AL24" s="375"/>
      <c r="AM24" s="373">
        <v>78126</v>
      </c>
      <c r="AN24" s="374"/>
      <c r="AO24" s="374"/>
      <c r="AP24" s="374"/>
      <c r="AQ24" s="374"/>
      <c r="AR24" s="375"/>
      <c r="AS24" s="373">
        <v>2694</v>
      </c>
      <c r="AT24" s="374"/>
      <c r="AU24" s="374"/>
      <c r="AV24" s="374"/>
      <c r="AW24" s="374"/>
      <c r="AX24" s="433"/>
      <c r="AY24" s="393" t="s">
        <v>175</v>
      </c>
      <c r="AZ24" s="394"/>
      <c r="BA24" s="394"/>
      <c r="BB24" s="394"/>
      <c r="BC24" s="394"/>
      <c r="BD24" s="394"/>
      <c r="BE24" s="394"/>
      <c r="BF24" s="394"/>
      <c r="BG24" s="394"/>
      <c r="BH24" s="394"/>
      <c r="BI24" s="394"/>
      <c r="BJ24" s="394"/>
      <c r="BK24" s="394"/>
      <c r="BL24" s="394"/>
      <c r="BM24" s="395"/>
      <c r="BN24" s="420">
        <v>2106336</v>
      </c>
      <c r="BO24" s="421"/>
      <c r="BP24" s="421"/>
      <c r="BQ24" s="421"/>
      <c r="BR24" s="421"/>
      <c r="BS24" s="421"/>
      <c r="BT24" s="421"/>
      <c r="BU24" s="422"/>
      <c r="BV24" s="420">
        <v>1550482</v>
      </c>
      <c r="BW24" s="421"/>
      <c r="BX24" s="421"/>
      <c r="BY24" s="421"/>
      <c r="BZ24" s="421"/>
      <c r="CA24" s="421"/>
      <c r="CB24" s="421"/>
      <c r="CC24" s="422"/>
      <c r="CD24" s="194"/>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81"/>
      <c r="B25" s="399"/>
      <c r="C25" s="400"/>
      <c r="D25" s="401"/>
      <c r="E25" s="376" t="s">
        <v>176</v>
      </c>
      <c r="F25" s="377"/>
      <c r="G25" s="377"/>
      <c r="H25" s="377"/>
      <c r="I25" s="377"/>
      <c r="J25" s="377"/>
      <c r="K25" s="378"/>
      <c r="L25" s="373">
        <v>1</v>
      </c>
      <c r="M25" s="374"/>
      <c r="N25" s="374"/>
      <c r="O25" s="374"/>
      <c r="P25" s="375"/>
      <c r="Q25" s="373">
        <v>5320</v>
      </c>
      <c r="R25" s="374"/>
      <c r="S25" s="374"/>
      <c r="T25" s="374"/>
      <c r="U25" s="374"/>
      <c r="V25" s="375"/>
      <c r="W25" s="463"/>
      <c r="X25" s="400"/>
      <c r="Y25" s="401"/>
      <c r="Z25" s="376" t="s">
        <v>177</v>
      </c>
      <c r="AA25" s="377"/>
      <c r="AB25" s="377"/>
      <c r="AC25" s="377"/>
      <c r="AD25" s="377"/>
      <c r="AE25" s="377"/>
      <c r="AF25" s="377"/>
      <c r="AG25" s="378"/>
      <c r="AH25" s="373" t="s">
        <v>140</v>
      </c>
      <c r="AI25" s="374"/>
      <c r="AJ25" s="374"/>
      <c r="AK25" s="374"/>
      <c r="AL25" s="375"/>
      <c r="AM25" s="373" t="s">
        <v>140</v>
      </c>
      <c r="AN25" s="374"/>
      <c r="AO25" s="374"/>
      <c r="AP25" s="374"/>
      <c r="AQ25" s="374"/>
      <c r="AR25" s="375"/>
      <c r="AS25" s="373" t="s">
        <v>131</v>
      </c>
      <c r="AT25" s="374"/>
      <c r="AU25" s="374"/>
      <c r="AV25" s="374"/>
      <c r="AW25" s="374"/>
      <c r="AX25" s="433"/>
      <c r="AY25" s="446" t="s">
        <v>178</v>
      </c>
      <c r="AZ25" s="447"/>
      <c r="BA25" s="447"/>
      <c r="BB25" s="447"/>
      <c r="BC25" s="447"/>
      <c r="BD25" s="447"/>
      <c r="BE25" s="447"/>
      <c r="BF25" s="447"/>
      <c r="BG25" s="447"/>
      <c r="BH25" s="447"/>
      <c r="BI25" s="447"/>
      <c r="BJ25" s="447"/>
      <c r="BK25" s="447"/>
      <c r="BL25" s="447"/>
      <c r="BM25" s="448"/>
      <c r="BN25" s="449" t="s">
        <v>131</v>
      </c>
      <c r="BO25" s="450"/>
      <c r="BP25" s="450"/>
      <c r="BQ25" s="450"/>
      <c r="BR25" s="450"/>
      <c r="BS25" s="450"/>
      <c r="BT25" s="450"/>
      <c r="BU25" s="451"/>
      <c r="BV25" s="449" t="s">
        <v>131</v>
      </c>
      <c r="BW25" s="450"/>
      <c r="BX25" s="450"/>
      <c r="BY25" s="450"/>
      <c r="BZ25" s="450"/>
      <c r="CA25" s="450"/>
      <c r="CB25" s="450"/>
      <c r="CC25" s="451"/>
      <c r="CD25" s="194"/>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81"/>
      <c r="B26" s="399"/>
      <c r="C26" s="400"/>
      <c r="D26" s="401"/>
      <c r="E26" s="376" t="s">
        <v>179</v>
      </c>
      <c r="F26" s="377"/>
      <c r="G26" s="377"/>
      <c r="H26" s="377"/>
      <c r="I26" s="377"/>
      <c r="J26" s="377"/>
      <c r="K26" s="378"/>
      <c r="L26" s="373">
        <v>1</v>
      </c>
      <c r="M26" s="374"/>
      <c r="N26" s="374"/>
      <c r="O26" s="374"/>
      <c r="P26" s="375"/>
      <c r="Q26" s="373">
        <v>4980</v>
      </c>
      <c r="R26" s="374"/>
      <c r="S26" s="374"/>
      <c r="T26" s="374"/>
      <c r="U26" s="374"/>
      <c r="V26" s="375"/>
      <c r="W26" s="463"/>
      <c r="X26" s="400"/>
      <c r="Y26" s="401"/>
      <c r="Z26" s="376" t="s">
        <v>180</v>
      </c>
      <c r="AA26" s="431"/>
      <c r="AB26" s="431"/>
      <c r="AC26" s="431"/>
      <c r="AD26" s="431"/>
      <c r="AE26" s="431"/>
      <c r="AF26" s="431"/>
      <c r="AG26" s="432"/>
      <c r="AH26" s="373" t="s">
        <v>131</v>
      </c>
      <c r="AI26" s="374"/>
      <c r="AJ26" s="374"/>
      <c r="AK26" s="374"/>
      <c r="AL26" s="375"/>
      <c r="AM26" s="373" t="s">
        <v>181</v>
      </c>
      <c r="AN26" s="374"/>
      <c r="AO26" s="374"/>
      <c r="AP26" s="374"/>
      <c r="AQ26" s="374"/>
      <c r="AR26" s="375"/>
      <c r="AS26" s="373" t="s">
        <v>131</v>
      </c>
      <c r="AT26" s="374"/>
      <c r="AU26" s="374"/>
      <c r="AV26" s="374"/>
      <c r="AW26" s="374"/>
      <c r="AX26" s="433"/>
      <c r="AY26" s="460" t="s">
        <v>182</v>
      </c>
      <c r="AZ26" s="380"/>
      <c r="BA26" s="380"/>
      <c r="BB26" s="380"/>
      <c r="BC26" s="380"/>
      <c r="BD26" s="380"/>
      <c r="BE26" s="380"/>
      <c r="BF26" s="380"/>
      <c r="BG26" s="380"/>
      <c r="BH26" s="380"/>
      <c r="BI26" s="380"/>
      <c r="BJ26" s="380"/>
      <c r="BK26" s="380"/>
      <c r="BL26" s="380"/>
      <c r="BM26" s="461"/>
      <c r="BN26" s="420" t="s">
        <v>140</v>
      </c>
      <c r="BO26" s="421"/>
      <c r="BP26" s="421"/>
      <c r="BQ26" s="421"/>
      <c r="BR26" s="421"/>
      <c r="BS26" s="421"/>
      <c r="BT26" s="421"/>
      <c r="BU26" s="422"/>
      <c r="BV26" s="420" t="s">
        <v>131</v>
      </c>
      <c r="BW26" s="421"/>
      <c r="BX26" s="421"/>
      <c r="BY26" s="421"/>
      <c r="BZ26" s="421"/>
      <c r="CA26" s="421"/>
      <c r="CB26" s="421"/>
      <c r="CC26" s="422"/>
      <c r="CD26" s="194"/>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81"/>
      <c r="B27" s="399"/>
      <c r="C27" s="400"/>
      <c r="D27" s="401"/>
      <c r="E27" s="376" t="s">
        <v>183</v>
      </c>
      <c r="F27" s="377"/>
      <c r="G27" s="377"/>
      <c r="H27" s="377"/>
      <c r="I27" s="377"/>
      <c r="J27" s="377"/>
      <c r="K27" s="378"/>
      <c r="L27" s="373">
        <v>1</v>
      </c>
      <c r="M27" s="374"/>
      <c r="N27" s="374"/>
      <c r="O27" s="374"/>
      <c r="P27" s="375"/>
      <c r="Q27" s="373">
        <v>2380</v>
      </c>
      <c r="R27" s="374"/>
      <c r="S27" s="374"/>
      <c r="T27" s="374"/>
      <c r="U27" s="374"/>
      <c r="V27" s="375"/>
      <c r="W27" s="463"/>
      <c r="X27" s="400"/>
      <c r="Y27" s="401"/>
      <c r="Z27" s="376" t="s">
        <v>184</v>
      </c>
      <c r="AA27" s="377"/>
      <c r="AB27" s="377"/>
      <c r="AC27" s="377"/>
      <c r="AD27" s="377"/>
      <c r="AE27" s="377"/>
      <c r="AF27" s="377"/>
      <c r="AG27" s="378"/>
      <c r="AH27" s="373">
        <v>2</v>
      </c>
      <c r="AI27" s="374"/>
      <c r="AJ27" s="374"/>
      <c r="AK27" s="374"/>
      <c r="AL27" s="375"/>
      <c r="AM27" s="373" t="s">
        <v>185</v>
      </c>
      <c r="AN27" s="374"/>
      <c r="AO27" s="374"/>
      <c r="AP27" s="374"/>
      <c r="AQ27" s="374"/>
      <c r="AR27" s="375"/>
      <c r="AS27" s="373" t="s">
        <v>185</v>
      </c>
      <c r="AT27" s="374"/>
      <c r="AU27" s="374"/>
      <c r="AV27" s="374"/>
      <c r="AW27" s="374"/>
      <c r="AX27" s="433"/>
      <c r="AY27" s="457" t="s">
        <v>186</v>
      </c>
      <c r="AZ27" s="458"/>
      <c r="BA27" s="458"/>
      <c r="BB27" s="458"/>
      <c r="BC27" s="458"/>
      <c r="BD27" s="458"/>
      <c r="BE27" s="458"/>
      <c r="BF27" s="458"/>
      <c r="BG27" s="458"/>
      <c r="BH27" s="458"/>
      <c r="BI27" s="458"/>
      <c r="BJ27" s="458"/>
      <c r="BK27" s="458"/>
      <c r="BL27" s="458"/>
      <c r="BM27" s="459"/>
      <c r="BN27" s="454" t="s">
        <v>131</v>
      </c>
      <c r="BO27" s="455"/>
      <c r="BP27" s="455"/>
      <c r="BQ27" s="455"/>
      <c r="BR27" s="455"/>
      <c r="BS27" s="455"/>
      <c r="BT27" s="455"/>
      <c r="BU27" s="456"/>
      <c r="BV27" s="454" t="s">
        <v>131</v>
      </c>
      <c r="BW27" s="455"/>
      <c r="BX27" s="455"/>
      <c r="BY27" s="455"/>
      <c r="BZ27" s="455"/>
      <c r="CA27" s="455"/>
      <c r="CB27" s="455"/>
      <c r="CC27" s="456"/>
      <c r="CD27" s="19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81"/>
      <c r="B28" s="399"/>
      <c r="C28" s="400"/>
      <c r="D28" s="401"/>
      <c r="E28" s="376" t="s">
        <v>187</v>
      </c>
      <c r="F28" s="377"/>
      <c r="G28" s="377"/>
      <c r="H28" s="377"/>
      <c r="I28" s="377"/>
      <c r="J28" s="377"/>
      <c r="K28" s="378"/>
      <c r="L28" s="373">
        <v>1</v>
      </c>
      <c r="M28" s="374"/>
      <c r="N28" s="374"/>
      <c r="O28" s="374"/>
      <c r="P28" s="375"/>
      <c r="Q28" s="373">
        <v>1970</v>
      </c>
      <c r="R28" s="374"/>
      <c r="S28" s="374"/>
      <c r="T28" s="374"/>
      <c r="U28" s="374"/>
      <c r="V28" s="375"/>
      <c r="W28" s="463"/>
      <c r="X28" s="400"/>
      <c r="Y28" s="401"/>
      <c r="Z28" s="376" t="s">
        <v>188</v>
      </c>
      <c r="AA28" s="377"/>
      <c r="AB28" s="377"/>
      <c r="AC28" s="377"/>
      <c r="AD28" s="377"/>
      <c r="AE28" s="377"/>
      <c r="AF28" s="377"/>
      <c r="AG28" s="378"/>
      <c r="AH28" s="373" t="s">
        <v>140</v>
      </c>
      <c r="AI28" s="374"/>
      <c r="AJ28" s="374"/>
      <c r="AK28" s="374"/>
      <c r="AL28" s="375"/>
      <c r="AM28" s="373" t="s">
        <v>131</v>
      </c>
      <c r="AN28" s="374"/>
      <c r="AO28" s="374"/>
      <c r="AP28" s="374"/>
      <c r="AQ28" s="374"/>
      <c r="AR28" s="375"/>
      <c r="AS28" s="373" t="s">
        <v>130</v>
      </c>
      <c r="AT28" s="374"/>
      <c r="AU28" s="374"/>
      <c r="AV28" s="374"/>
      <c r="AW28" s="374"/>
      <c r="AX28" s="433"/>
      <c r="AY28" s="437" t="s">
        <v>189</v>
      </c>
      <c r="AZ28" s="438"/>
      <c r="BA28" s="438"/>
      <c r="BB28" s="439"/>
      <c r="BC28" s="446" t="s">
        <v>49</v>
      </c>
      <c r="BD28" s="447"/>
      <c r="BE28" s="447"/>
      <c r="BF28" s="447"/>
      <c r="BG28" s="447"/>
      <c r="BH28" s="447"/>
      <c r="BI28" s="447"/>
      <c r="BJ28" s="447"/>
      <c r="BK28" s="447"/>
      <c r="BL28" s="447"/>
      <c r="BM28" s="448"/>
      <c r="BN28" s="449">
        <v>490425</v>
      </c>
      <c r="BO28" s="450"/>
      <c r="BP28" s="450"/>
      <c r="BQ28" s="450"/>
      <c r="BR28" s="450"/>
      <c r="BS28" s="450"/>
      <c r="BT28" s="450"/>
      <c r="BU28" s="451"/>
      <c r="BV28" s="449">
        <v>437892</v>
      </c>
      <c r="BW28" s="450"/>
      <c r="BX28" s="450"/>
      <c r="BY28" s="450"/>
      <c r="BZ28" s="450"/>
      <c r="CA28" s="450"/>
      <c r="CB28" s="450"/>
      <c r="CC28" s="451"/>
      <c r="CD28" s="194"/>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81"/>
      <c r="B29" s="399"/>
      <c r="C29" s="400"/>
      <c r="D29" s="401"/>
      <c r="E29" s="376" t="s">
        <v>190</v>
      </c>
      <c r="F29" s="377"/>
      <c r="G29" s="377"/>
      <c r="H29" s="377"/>
      <c r="I29" s="377"/>
      <c r="J29" s="377"/>
      <c r="K29" s="378"/>
      <c r="L29" s="373">
        <v>5</v>
      </c>
      <c r="M29" s="374"/>
      <c r="N29" s="374"/>
      <c r="O29" s="374"/>
      <c r="P29" s="375"/>
      <c r="Q29" s="373">
        <v>1850</v>
      </c>
      <c r="R29" s="374"/>
      <c r="S29" s="374"/>
      <c r="T29" s="374"/>
      <c r="U29" s="374"/>
      <c r="V29" s="375"/>
      <c r="W29" s="464"/>
      <c r="X29" s="465"/>
      <c r="Y29" s="466"/>
      <c r="Z29" s="376" t="s">
        <v>191</v>
      </c>
      <c r="AA29" s="377"/>
      <c r="AB29" s="377"/>
      <c r="AC29" s="377"/>
      <c r="AD29" s="377"/>
      <c r="AE29" s="377"/>
      <c r="AF29" s="377"/>
      <c r="AG29" s="378"/>
      <c r="AH29" s="373">
        <v>31</v>
      </c>
      <c r="AI29" s="374"/>
      <c r="AJ29" s="374"/>
      <c r="AK29" s="374"/>
      <c r="AL29" s="375"/>
      <c r="AM29" s="373">
        <v>83176</v>
      </c>
      <c r="AN29" s="374"/>
      <c r="AO29" s="374"/>
      <c r="AP29" s="374"/>
      <c r="AQ29" s="374"/>
      <c r="AR29" s="375"/>
      <c r="AS29" s="373">
        <v>2683</v>
      </c>
      <c r="AT29" s="374"/>
      <c r="AU29" s="374"/>
      <c r="AV29" s="374"/>
      <c r="AW29" s="374"/>
      <c r="AX29" s="433"/>
      <c r="AY29" s="440"/>
      <c r="AZ29" s="441"/>
      <c r="BA29" s="441"/>
      <c r="BB29" s="442"/>
      <c r="BC29" s="434" t="s">
        <v>192</v>
      </c>
      <c r="BD29" s="435"/>
      <c r="BE29" s="435"/>
      <c r="BF29" s="435"/>
      <c r="BG29" s="435"/>
      <c r="BH29" s="435"/>
      <c r="BI29" s="435"/>
      <c r="BJ29" s="435"/>
      <c r="BK29" s="435"/>
      <c r="BL29" s="435"/>
      <c r="BM29" s="436"/>
      <c r="BN29" s="420">
        <v>14408</v>
      </c>
      <c r="BO29" s="421"/>
      <c r="BP29" s="421"/>
      <c r="BQ29" s="421"/>
      <c r="BR29" s="421"/>
      <c r="BS29" s="421"/>
      <c r="BT29" s="421"/>
      <c r="BU29" s="422"/>
      <c r="BV29" s="420">
        <v>14408</v>
      </c>
      <c r="BW29" s="421"/>
      <c r="BX29" s="421"/>
      <c r="BY29" s="421"/>
      <c r="BZ29" s="421"/>
      <c r="CA29" s="421"/>
      <c r="CB29" s="421"/>
      <c r="CC29" s="422"/>
      <c r="CD29" s="19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81"/>
      <c r="B30" s="402"/>
      <c r="C30" s="403"/>
      <c r="D30" s="404"/>
      <c r="E30" s="381"/>
      <c r="F30" s="382"/>
      <c r="G30" s="382"/>
      <c r="H30" s="382"/>
      <c r="I30" s="382"/>
      <c r="J30" s="382"/>
      <c r="K30" s="383"/>
      <c r="L30" s="384"/>
      <c r="M30" s="385"/>
      <c r="N30" s="385"/>
      <c r="O30" s="385"/>
      <c r="P30" s="386"/>
      <c r="Q30" s="384"/>
      <c r="R30" s="385"/>
      <c r="S30" s="385"/>
      <c r="T30" s="385"/>
      <c r="U30" s="385"/>
      <c r="V30" s="386"/>
      <c r="W30" s="387" t="s">
        <v>193</v>
      </c>
      <c r="X30" s="388"/>
      <c r="Y30" s="388"/>
      <c r="Z30" s="388"/>
      <c r="AA30" s="388"/>
      <c r="AB30" s="388"/>
      <c r="AC30" s="388"/>
      <c r="AD30" s="388"/>
      <c r="AE30" s="388"/>
      <c r="AF30" s="388"/>
      <c r="AG30" s="389"/>
      <c r="AH30" s="390">
        <v>91.4</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51</v>
      </c>
      <c r="BD30" s="394"/>
      <c r="BE30" s="394"/>
      <c r="BF30" s="394"/>
      <c r="BG30" s="394"/>
      <c r="BH30" s="394"/>
      <c r="BI30" s="394"/>
      <c r="BJ30" s="394"/>
      <c r="BK30" s="394"/>
      <c r="BL30" s="394"/>
      <c r="BM30" s="395"/>
      <c r="BN30" s="454">
        <v>156561</v>
      </c>
      <c r="BO30" s="455"/>
      <c r="BP30" s="455"/>
      <c r="BQ30" s="455"/>
      <c r="BR30" s="455"/>
      <c r="BS30" s="455"/>
      <c r="BT30" s="455"/>
      <c r="BU30" s="456"/>
      <c r="BV30" s="454">
        <v>230069</v>
      </c>
      <c r="BW30" s="455"/>
      <c r="BX30" s="455"/>
      <c r="BY30" s="455"/>
      <c r="BZ30" s="455"/>
      <c r="CA30" s="455"/>
      <c r="CB30" s="455"/>
      <c r="CC30" s="45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9" t="s">
        <v>194</v>
      </c>
      <c r="D32" s="379"/>
      <c r="E32" s="379"/>
      <c r="F32" s="379"/>
      <c r="G32" s="379"/>
      <c r="H32" s="379"/>
      <c r="I32" s="379"/>
      <c r="J32" s="379"/>
      <c r="K32" s="379"/>
      <c r="L32" s="379"/>
      <c r="M32" s="379"/>
      <c r="N32" s="379"/>
      <c r="O32" s="379"/>
      <c r="P32" s="379"/>
      <c r="Q32" s="379"/>
      <c r="R32" s="379"/>
      <c r="S32" s="379"/>
      <c r="U32" s="380" t="s">
        <v>195</v>
      </c>
      <c r="V32" s="380"/>
      <c r="W32" s="380"/>
      <c r="X32" s="380"/>
      <c r="Y32" s="380"/>
      <c r="Z32" s="380"/>
      <c r="AA32" s="380"/>
      <c r="AB32" s="380"/>
      <c r="AC32" s="380"/>
      <c r="AD32" s="380"/>
      <c r="AE32" s="380"/>
      <c r="AF32" s="380"/>
      <c r="AG32" s="380"/>
      <c r="AH32" s="380"/>
      <c r="AI32" s="380"/>
      <c r="AJ32" s="380"/>
      <c r="AK32" s="380"/>
      <c r="AM32" s="380" t="s">
        <v>196</v>
      </c>
      <c r="AN32" s="380"/>
      <c r="AO32" s="380"/>
      <c r="AP32" s="380"/>
      <c r="AQ32" s="380"/>
      <c r="AR32" s="380"/>
      <c r="AS32" s="380"/>
      <c r="AT32" s="380"/>
      <c r="AU32" s="380"/>
      <c r="AV32" s="380"/>
      <c r="AW32" s="380"/>
      <c r="AX32" s="380"/>
      <c r="AY32" s="380"/>
      <c r="AZ32" s="380"/>
      <c r="BA32" s="380"/>
      <c r="BB32" s="380"/>
      <c r="BC32" s="380"/>
      <c r="BE32" s="380" t="s">
        <v>197</v>
      </c>
      <c r="BF32" s="380"/>
      <c r="BG32" s="380"/>
      <c r="BH32" s="380"/>
      <c r="BI32" s="380"/>
      <c r="BJ32" s="380"/>
      <c r="BK32" s="380"/>
      <c r="BL32" s="380"/>
      <c r="BM32" s="380"/>
      <c r="BN32" s="380"/>
      <c r="BO32" s="380"/>
      <c r="BP32" s="380"/>
      <c r="BQ32" s="380"/>
      <c r="BR32" s="380"/>
      <c r="BS32" s="380"/>
      <c r="BT32" s="380"/>
      <c r="BU32" s="380"/>
      <c r="BW32" s="380" t="s">
        <v>198</v>
      </c>
      <c r="BX32" s="380"/>
      <c r="BY32" s="380"/>
      <c r="BZ32" s="380"/>
      <c r="CA32" s="380"/>
      <c r="CB32" s="380"/>
      <c r="CC32" s="380"/>
      <c r="CD32" s="380"/>
      <c r="CE32" s="380"/>
      <c r="CF32" s="380"/>
      <c r="CG32" s="380"/>
      <c r="CH32" s="380"/>
      <c r="CI32" s="380"/>
      <c r="CJ32" s="380"/>
      <c r="CK32" s="380"/>
      <c r="CL32" s="380"/>
      <c r="CM32" s="380"/>
      <c r="CO32" s="380" t="s">
        <v>199</v>
      </c>
      <c r="CP32" s="380"/>
      <c r="CQ32" s="380"/>
      <c r="CR32" s="380"/>
      <c r="CS32" s="380"/>
      <c r="CT32" s="380"/>
      <c r="CU32" s="380"/>
      <c r="CV32" s="380"/>
      <c r="CW32" s="380"/>
      <c r="CX32" s="380"/>
      <c r="CY32" s="380"/>
      <c r="CZ32" s="380"/>
      <c r="DA32" s="380"/>
      <c r="DB32" s="380"/>
      <c r="DC32" s="380"/>
      <c r="DD32" s="380"/>
      <c r="DE32" s="380"/>
      <c r="DI32" s="204"/>
    </row>
    <row r="33" spans="1:113" ht="13.5" customHeight="1" x14ac:dyDescent="0.15">
      <c r="A33" s="181"/>
      <c r="B33" s="205"/>
      <c r="C33" s="372" t="s">
        <v>200</v>
      </c>
      <c r="D33" s="372"/>
      <c r="E33" s="371" t="s">
        <v>201</v>
      </c>
      <c r="F33" s="371"/>
      <c r="G33" s="371"/>
      <c r="H33" s="371"/>
      <c r="I33" s="371"/>
      <c r="J33" s="371"/>
      <c r="K33" s="371"/>
      <c r="L33" s="371"/>
      <c r="M33" s="371"/>
      <c r="N33" s="371"/>
      <c r="O33" s="371"/>
      <c r="P33" s="371"/>
      <c r="Q33" s="371"/>
      <c r="R33" s="371"/>
      <c r="S33" s="371"/>
      <c r="T33" s="206"/>
      <c r="U33" s="372" t="s">
        <v>202</v>
      </c>
      <c r="V33" s="372"/>
      <c r="W33" s="371" t="s">
        <v>201</v>
      </c>
      <c r="X33" s="371"/>
      <c r="Y33" s="371"/>
      <c r="Z33" s="371"/>
      <c r="AA33" s="371"/>
      <c r="AB33" s="371"/>
      <c r="AC33" s="371"/>
      <c r="AD33" s="371"/>
      <c r="AE33" s="371"/>
      <c r="AF33" s="371"/>
      <c r="AG33" s="371"/>
      <c r="AH33" s="371"/>
      <c r="AI33" s="371"/>
      <c r="AJ33" s="371"/>
      <c r="AK33" s="371"/>
      <c r="AL33" s="206"/>
      <c r="AM33" s="372" t="s">
        <v>202</v>
      </c>
      <c r="AN33" s="372"/>
      <c r="AO33" s="371" t="s">
        <v>203</v>
      </c>
      <c r="AP33" s="371"/>
      <c r="AQ33" s="371"/>
      <c r="AR33" s="371"/>
      <c r="AS33" s="371"/>
      <c r="AT33" s="371"/>
      <c r="AU33" s="371"/>
      <c r="AV33" s="371"/>
      <c r="AW33" s="371"/>
      <c r="AX33" s="371"/>
      <c r="AY33" s="371"/>
      <c r="AZ33" s="371"/>
      <c r="BA33" s="371"/>
      <c r="BB33" s="371"/>
      <c r="BC33" s="371"/>
      <c r="BD33" s="207"/>
      <c r="BE33" s="371" t="s">
        <v>204</v>
      </c>
      <c r="BF33" s="371"/>
      <c r="BG33" s="371" t="s">
        <v>205</v>
      </c>
      <c r="BH33" s="371"/>
      <c r="BI33" s="371"/>
      <c r="BJ33" s="371"/>
      <c r="BK33" s="371"/>
      <c r="BL33" s="371"/>
      <c r="BM33" s="371"/>
      <c r="BN33" s="371"/>
      <c r="BO33" s="371"/>
      <c r="BP33" s="371"/>
      <c r="BQ33" s="371"/>
      <c r="BR33" s="371"/>
      <c r="BS33" s="371"/>
      <c r="BT33" s="371"/>
      <c r="BU33" s="371"/>
      <c r="BV33" s="207"/>
      <c r="BW33" s="372" t="s">
        <v>204</v>
      </c>
      <c r="BX33" s="372"/>
      <c r="BY33" s="371" t="s">
        <v>206</v>
      </c>
      <c r="BZ33" s="371"/>
      <c r="CA33" s="371"/>
      <c r="CB33" s="371"/>
      <c r="CC33" s="371"/>
      <c r="CD33" s="371"/>
      <c r="CE33" s="371"/>
      <c r="CF33" s="371"/>
      <c r="CG33" s="371"/>
      <c r="CH33" s="371"/>
      <c r="CI33" s="371"/>
      <c r="CJ33" s="371"/>
      <c r="CK33" s="371"/>
      <c r="CL33" s="371"/>
      <c r="CM33" s="371"/>
      <c r="CN33" s="206"/>
      <c r="CO33" s="372" t="s">
        <v>207</v>
      </c>
      <c r="CP33" s="372"/>
      <c r="CQ33" s="371" t="s">
        <v>208</v>
      </c>
      <c r="CR33" s="371"/>
      <c r="CS33" s="371"/>
      <c r="CT33" s="371"/>
      <c r="CU33" s="371"/>
      <c r="CV33" s="371"/>
      <c r="CW33" s="371"/>
      <c r="CX33" s="371"/>
      <c r="CY33" s="371"/>
      <c r="CZ33" s="371"/>
      <c r="DA33" s="371"/>
      <c r="DB33" s="371"/>
      <c r="DC33" s="371"/>
      <c r="DD33" s="371"/>
      <c r="DE33" s="371"/>
      <c r="DF33" s="206"/>
      <c r="DG33" s="370" t="s">
        <v>209</v>
      </c>
      <c r="DH33" s="370"/>
      <c r="DI33" s="208"/>
    </row>
    <row r="34" spans="1:113" ht="32.25" customHeight="1" x14ac:dyDescent="0.15">
      <c r="A34" s="181"/>
      <c r="B34" s="205"/>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81"/>
      <c r="U34" s="368">
        <f>IF(W34="","",MAX(C34:D43)+1)</f>
        <v>2</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81"/>
      <c r="AM34" s="368" t="str">
        <f>IF(AO34="","",MAX(C34:D43,U34:V43)+1)</f>
        <v/>
      </c>
      <c r="AN34" s="368"/>
      <c r="AO34" s="369"/>
      <c r="AP34" s="369"/>
      <c r="AQ34" s="369"/>
      <c r="AR34" s="369"/>
      <c r="AS34" s="369"/>
      <c r="AT34" s="369"/>
      <c r="AU34" s="369"/>
      <c r="AV34" s="369"/>
      <c r="AW34" s="369"/>
      <c r="AX34" s="369"/>
      <c r="AY34" s="369"/>
      <c r="AZ34" s="369"/>
      <c r="BA34" s="369"/>
      <c r="BB34" s="369"/>
      <c r="BC34" s="369"/>
      <c r="BD34" s="181"/>
      <c r="BE34" s="368">
        <f>IF(BG34="","",MAX(C34:D43,U34:V43,AM34:AN43)+1)</f>
        <v>4</v>
      </c>
      <c r="BF34" s="368"/>
      <c r="BG34" s="369" t="str">
        <f>IF('各会計、関係団体の財政状況及び健全化判断比率'!B30="","",'各会計、関係団体の財政状況及び健全化判断比率'!B30)</f>
        <v>簡易水道事業特別会計</v>
      </c>
      <c r="BH34" s="369"/>
      <c r="BI34" s="369"/>
      <c r="BJ34" s="369"/>
      <c r="BK34" s="369"/>
      <c r="BL34" s="369"/>
      <c r="BM34" s="369"/>
      <c r="BN34" s="369"/>
      <c r="BO34" s="369"/>
      <c r="BP34" s="369"/>
      <c r="BQ34" s="369"/>
      <c r="BR34" s="369"/>
      <c r="BS34" s="369"/>
      <c r="BT34" s="369"/>
      <c r="BU34" s="369"/>
      <c r="BV34" s="181"/>
      <c r="BW34" s="368" t="str">
        <f>IF(BY34="","",MAX(C34:D43,U34:V43,AM34:AN43,BE34:BF43)+1)</f>
        <v/>
      </c>
      <c r="BX34" s="368"/>
      <c r="BY34" s="369" t="str">
        <f>IF('各会計、関係団体の財政状況及び健全化判断比率'!B68="","",'各会計、関係団体の財政状況及び健全化判断比率'!B68)</f>
        <v/>
      </c>
      <c r="BZ34" s="369"/>
      <c r="CA34" s="369"/>
      <c r="CB34" s="369"/>
      <c r="CC34" s="369"/>
      <c r="CD34" s="369"/>
      <c r="CE34" s="369"/>
      <c r="CF34" s="369"/>
      <c r="CG34" s="369"/>
      <c r="CH34" s="369"/>
      <c r="CI34" s="369"/>
      <c r="CJ34" s="369"/>
      <c r="CK34" s="369"/>
      <c r="CL34" s="369"/>
      <c r="CM34" s="369"/>
      <c r="CN34" s="181"/>
      <c r="CO34" s="368" t="str">
        <f>IF(CQ34="","",MAX(C34:D43,U34:V43,AM34:AN43,BE34:BF43,BW34:BX43)+1)</f>
        <v/>
      </c>
      <c r="CP34" s="368"/>
      <c r="CQ34" s="369" t="str">
        <f>IF('各会計、関係団体の財政状況及び健全化判断比率'!BS7="","",'各会計、関係団体の財政状況及び健全化判断比率'!BS7)</f>
        <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208"/>
    </row>
    <row r="35" spans="1:113" ht="32.25" customHeight="1" x14ac:dyDescent="0.15">
      <c r="A35" s="181"/>
      <c r="B35" s="205"/>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81"/>
      <c r="U35" s="368">
        <f>IF(W35="","",U34+1)</f>
        <v>3</v>
      </c>
      <c r="V35" s="368"/>
      <c r="W35" s="369" t="str">
        <f>IF('各会計、関係団体の財政状況及び健全化判断比率'!B29="","",'各会計、関係団体の財政状況及び健全化判断比率'!B29)</f>
        <v>後期高齢者医療特別会計</v>
      </c>
      <c r="X35" s="369"/>
      <c r="Y35" s="369"/>
      <c r="Z35" s="369"/>
      <c r="AA35" s="369"/>
      <c r="AB35" s="369"/>
      <c r="AC35" s="369"/>
      <c r="AD35" s="369"/>
      <c r="AE35" s="369"/>
      <c r="AF35" s="369"/>
      <c r="AG35" s="369"/>
      <c r="AH35" s="369"/>
      <c r="AI35" s="369"/>
      <c r="AJ35" s="369"/>
      <c r="AK35" s="369"/>
      <c r="AL35" s="181"/>
      <c r="AM35" s="368" t="str">
        <f t="shared" ref="AM35:AM43" si="0">IF(AO35="","",AM34+1)</f>
        <v/>
      </c>
      <c r="AN35" s="368"/>
      <c r="AO35" s="369"/>
      <c r="AP35" s="369"/>
      <c r="AQ35" s="369"/>
      <c r="AR35" s="369"/>
      <c r="AS35" s="369"/>
      <c r="AT35" s="369"/>
      <c r="AU35" s="369"/>
      <c r="AV35" s="369"/>
      <c r="AW35" s="369"/>
      <c r="AX35" s="369"/>
      <c r="AY35" s="369"/>
      <c r="AZ35" s="369"/>
      <c r="BA35" s="369"/>
      <c r="BB35" s="369"/>
      <c r="BC35" s="369"/>
      <c r="BD35" s="181"/>
      <c r="BE35" s="368">
        <f t="shared" ref="BE35:BE43" si="1">IF(BG35="","",BE34+1)</f>
        <v>5</v>
      </c>
      <c r="BF35" s="368"/>
      <c r="BG35" s="369" t="str">
        <f>IF('各会計、関係団体の財政状況及び健全化判断比率'!B31="","",'各会計、関係団体の財政状況及び健全化判断比率'!B31)</f>
        <v>航路事業特別会計</v>
      </c>
      <c r="BH35" s="369"/>
      <c r="BI35" s="369"/>
      <c r="BJ35" s="369"/>
      <c r="BK35" s="369"/>
      <c r="BL35" s="369"/>
      <c r="BM35" s="369"/>
      <c r="BN35" s="369"/>
      <c r="BO35" s="369"/>
      <c r="BP35" s="369"/>
      <c r="BQ35" s="369"/>
      <c r="BR35" s="369"/>
      <c r="BS35" s="369"/>
      <c r="BT35" s="369"/>
      <c r="BU35" s="369"/>
      <c r="BV35" s="181"/>
      <c r="BW35" s="368" t="str">
        <f t="shared" ref="BW35:BW43" si="2">IF(BY35="","",BW34+1)</f>
        <v/>
      </c>
      <c r="BX35" s="368"/>
      <c r="BY35" s="369" t="str">
        <f>IF('各会計、関係団体の財政状況及び健全化判断比率'!B69="","",'各会計、関係団体の財政状況及び健全化判断比率'!B69)</f>
        <v/>
      </c>
      <c r="BZ35" s="369"/>
      <c r="CA35" s="369"/>
      <c r="CB35" s="369"/>
      <c r="CC35" s="369"/>
      <c r="CD35" s="369"/>
      <c r="CE35" s="369"/>
      <c r="CF35" s="369"/>
      <c r="CG35" s="369"/>
      <c r="CH35" s="369"/>
      <c r="CI35" s="369"/>
      <c r="CJ35" s="369"/>
      <c r="CK35" s="369"/>
      <c r="CL35" s="369"/>
      <c r="CM35" s="369"/>
      <c r="CN35" s="181"/>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208"/>
    </row>
    <row r="36" spans="1:113" ht="32.25" customHeight="1" x14ac:dyDescent="0.15">
      <c r="A36" s="181"/>
      <c r="B36" s="205"/>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81"/>
      <c r="U36" s="368" t="str">
        <f t="shared" ref="U36:U43" si="4">IF(W36="","",U35+1)</f>
        <v/>
      </c>
      <c r="V36" s="368"/>
      <c r="W36" s="369"/>
      <c r="X36" s="369"/>
      <c r="Y36" s="369"/>
      <c r="Z36" s="369"/>
      <c r="AA36" s="369"/>
      <c r="AB36" s="369"/>
      <c r="AC36" s="369"/>
      <c r="AD36" s="369"/>
      <c r="AE36" s="369"/>
      <c r="AF36" s="369"/>
      <c r="AG36" s="369"/>
      <c r="AH36" s="369"/>
      <c r="AI36" s="369"/>
      <c r="AJ36" s="369"/>
      <c r="AK36" s="369"/>
      <c r="AL36" s="181"/>
      <c r="AM36" s="368" t="str">
        <f t="shared" si="0"/>
        <v/>
      </c>
      <c r="AN36" s="368"/>
      <c r="AO36" s="369"/>
      <c r="AP36" s="369"/>
      <c r="AQ36" s="369"/>
      <c r="AR36" s="369"/>
      <c r="AS36" s="369"/>
      <c r="AT36" s="369"/>
      <c r="AU36" s="369"/>
      <c r="AV36" s="369"/>
      <c r="AW36" s="369"/>
      <c r="AX36" s="369"/>
      <c r="AY36" s="369"/>
      <c r="AZ36" s="369"/>
      <c r="BA36" s="369"/>
      <c r="BB36" s="369"/>
      <c r="BC36" s="369"/>
      <c r="BD36" s="181"/>
      <c r="BE36" s="368">
        <f t="shared" si="1"/>
        <v>6</v>
      </c>
      <c r="BF36" s="368"/>
      <c r="BG36" s="369" t="str">
        <f>IF('各会計、関係団体の財政状況及び健全化判断比率'!B32="","",'各会計、関係団体の財政状況及び健全化判断比率'!B32)</f>
        <v>農業集落排水事業特別会計</v>
      </c>
      <c r="BH36" s="369"/>
      <c r="BI36" s="369"/>
      <c r="BJ36" s="369"/>
      <c r="BK36" s="369"/>
      <c r="BL36" s="369"/>
      <c r="BM36" s="369"/>
      <c r="BN36" s="369"/>
      <c r="BO36" s="369"/>
      <c r="BP36" s="369"/>
      <c r="BQ36" s="369"/>
      <c r="BR36" s="369"/>
      <c r="BS36" s="369"/>
      <c r="BT36" s="369"/>
      <c r="BU36" s="369"/>
      <c r="BV36" s="181"/>
      <c r="BW36" s="368" t="str">
        <f t="shared" si="2"/>
        <v/>
      </c>
      <c r="BX36" s="368"/>
      <c r="BY36" s="369" t="str">
        <f>IF('各会計、関係団体の財政状況及び健全化判断比率'!B70="","",'各会計、関係団体の財政状況及び健全化判断比率'!B70)</f>
        <v/>
      </c>
      <c r="BZ36" s="369"/>
      <c r="CA36" s="369"/>
      <c r="CB36" s="369"/>
      <c r="CC36" s="369"/>
      <c r="CD36" s="369"/>
      <c r="CE36" s="369"/>
      <c r="CF36" s="369"/>
      <c r="CG36" s="369"/>
      <c r="CH36" s="369"/>
      <c r="CI36" s="369"/>
      <c r="CJ36" s="369"/>
      <c r="CK36" s="369"/>
      <c r="CL36" s="369"/>
      <c r="CM36" s="369"/>
      <c r="CN36" s="181"/>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208"/>
    </row>
    <row r="37" spans="1:113" ht="32.25" customHeight="1" x14ac:dyDescent="0.15">
      <c r="A37" s="181"/>
      <c r="B37" s="205"/>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81"/>
      <c r="U37" s="368" t="str">
        <f t="shared" si="4"/>
        <v/>
      </c>
      <c r="V37" s="368"/>
      <c r="W37" s="369"/>
      <c r="X37" s="369"/>
      <c r="Y37" s="369"/>
      <c r="Z37" s="369"/>
      <c r="AA37" s="369"/>
      <c r="AB37" s="369"/>
      <c r="AC37" s="369"/>
      <c r="AD37" s="369"/>
      <c r="AE37" s="369"/>
      <c r="AF37" s="369"/>
      <c r="AG37" s="369"/>
      <c r="AH37" s="369"/>
      <c r="AI37" s="369"/>
      <c r="AJ37" s="369"/>
      <c r="AK37" s="369"/>
      <c r="AL37" s="181"/>
      <c r="AM37" s="368" t="str">
        <f t="shared" si="0"/>
        <v/>
      </c>
      <c r="AN37" s="368"/>
      <c r="AO37" s="369"/>
      <c r="AP37" s="369"/>
      <c r="AQ37" s="369"/>
      <c r="AR37" s="369"/>
      <c r="AS37" s="369"/>
      <c r="AT37" s="369"/>
      <c r="AU37" s="369"/>
      <c r="AV37" s="369"/>
      <c r="AW37" s="369"/>
      <c r="AX37" s="369"/>
      <c r="AY37" s="369"/>
      <c r="AZ37" s="369"/>
      <c r="BA37" s="369"/>
      <c r="BB37" s="369"/>
      <c r="BC37" s="369"/>
      <c r="BD37" s="181"/>
      <c r="BE37" s="368">
        <f t="shared" si="1"/>
        <v>7</v>
      </c>
      <c r="BF37" s="368"/>
      <c r="BG37" s="369" t="str">
        <f>IF('各会計、関係団体の財政状況及び健全化判断比率'!B33="","",'各会計、関係団体の財政状況及び健全化判断比率'!B33)</f>
        <v>村民牧場事業特別会計</v>
      </c>
      <c r="BH37" s="369"/>
      <c r="BI37" s="369"/>
      <c r="BJ37" s="369"/>
      <c r="BK37" s="369"/>
      <c r="BL37" s="369"/>
      <c r="BM37" s="369"/>
      <c r="BN37" s="369"/>
      <c r="BO37" s="369"/>
      <c r="BP37" s="369"/>
      <c r="BQ37" s="369"/>
      <c r="BR37" s="369"/>
      <c r="BS37" s="369"/>
      <c r="BT37" s="369"/>
      <c r="BU37" s="369"/>
      <c r="BV37" s="181"/>
      <c r="BW37" s="368" t="str">
        <f t="shared" si="2"/>
        <v/>
      </c>
      <c r="BX37" s="368"/>
      <c r="BY37" s="369" t="str">
        <f>IF('各会計、関係団体の財政状況及び健全化判断比率'!B71="","",'各会計、関係団体の財政状況及び健全化判断比率'!B71)</f>
        <v/>
      </c>
      <c r="BZ37" s="369"/>
      <c r="CA37" s="369"/>
      <c r="CB37" s="369"/>
      <c r="CC37" s="369"/>
      <c r="CD37" s="369"/>
      <c r="CE37" s="369"/>
      <c r="CF37" s="369"/>
      <c r="CG37" s="369"/>
      <c r="CH37" s="369"/>
      <c r="CI37" s="369"/>
      <c r="CJ37" s="369"/>
      <c r="CK37" s="369"/>
      <c r="CL37" s="369"/>
      <c r="CM37" s="369"/>
      <c r="CN37" s="181"/>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208"/>
    </row>
    <row r="38" spans="1:113" ht="32.25" customHeight="1" x14ac:dyDescent="0.15">
      <c r="A38" s="181"/>
      <c r="B38" s="205"/>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81"/>
      <c r="U38" s="368" t="str">
        <f t="shared" si="4"/>
        <v/>
      </c>
      <c r="V38" s="368"/>
      <c r="W38" s="369"/>
      <c r="X38" s="369"/>
      <c r="Y38" s="369"/>
      <c r="Z38" s="369"/>
      <c r="AA38" s="369"/>
      <c r="AB38" s="369"/>
      <c r="AC38" s="369"/>
      <c r="AD38" s="369"/>
      <c r="AE38" s="369"/>
      <c r="AF38" s="369"/>
      <c r="AG38" s="369"/>
      <c r="AH38" s="369"/>
      <c r="AI38" s="369"/>
      <c r="AJ38" s="369"/>
      <c r="AK38" s="369"/>
      <c r="AL38" s="181"/>
      <c r="AM38" s="368" t="str">
        <f t="shared" si="0"/>
        <v/>
      </c>
      <c r="AN38" s="368"/>
      <c r="AO38" s="369"/>
      <c r="AP38" s="369"/>
      <c r="AQ38" s="369"/>
      <c r="AR38" s="369"/>
      <c r="AS38" s="369"/>
      <c r="AT38" s="369"/>
      <c r="AU38" s="369"/>
      <c r="AV38" s="369"/>
      <c r="AW38" s="369"/>
      <c r="AX38" s="369"/>
      <c r="AY38" s="369"/>
      <c r="AZ38" s="369"/>
      <c r="BA38" s="369"/>
      <c r="BB38" s="369"/>
      <c r="BC38" s="369"/>
      <c r="BD38" s="181"/>
      <c r="BE38" s="368" t="str">
        <f t="shared" si="1"/>
        <v/>
      </c>
      <c r="BF38" s="368"/>
      <c r="BG38" s="369"/>
      <c r="BH38" s="369"/>
      <c r="BI38" s="369"/>
      <c r="BJ38" s="369"/>
      <c r="BK38" s="369"/>
      <c r="BL38" s="369"/>
      <c r="BM38" s="369"/>
      <c r="BN38" s="369"/>
      <c r="BO38" s="369"/>
      <c r="BP38" s="369"/>
      <c r="BQ38" s="369"/>
      <c r="BR38" s="369"/>
      <c r="BS38" s="369"/>
      <c r="BT38" s="369"/>
      <c r="BU38" s="369"/>
      <c r="BV38" s="181"/>
      <c r="BW38" s="368" t="str">
        <f t="shared" si="2"/>
        <v/>
      </c>
      <c r="BX38" s="368"/>
      <c r="BY38" s="369" t="str">
        <f>IF('各会計、関係団体の財政状況及び健全化判断比率'!B72="","",'各会計、関係団体の財政状況及び健全化判断比率'!B72)</f>
        <v/>
      </c>
      <c r="BZ38" s="369"/>
      <c r="CA38" s="369"/>
      <c r="CB38" s="369"/>
      <c r="CC38" s="369"/>
      <c r="CD38" s="369"/>
      <c r="CE38" s="369"/>
      <c r="CF38" s="369"/>
      <c r="CG38" s="369"/>
      <c r="CH38" s="369"/>
      <c r="CI38" s="369"/>
      <c r="CJ38" s="369"/>
      <c r="CK38" s="369"/>
      <c r="CL38" s="369"/>
      <c r="CM38" s="369"/>
      <c r="CN38" s="181"/>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208"/>
    </row>
    <row r="39" spans="1:113" ht="32.25" customHeight="1" x14ac:dyDescent="0.15">
      <c r="A39" s="181"/>
      <c r="B39" s="205"/>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81"/>
      <c r="U39" s="368" t="str">
        <f t="shared" si="4"/>
        <v/>
      </c>
      <c r="V39" s="368"/>
      <c r="W39" s="369"/>
      <c r="X39" s="369"/>
      <c r="Y39" s="369"/>
      <c r="Z39" s="369"/>
      <c r="AA39" s="369"/>
      <c r="AB39" s="369"/>
      <c r="AC39" s="369"/>
      <c r="AD39" s="369"/>
      <c r="AE39" s="369"/>
      <c r="AF39" s="369"/>
      <c r="AG39" s="369"/>
      <c r="AH39" s="369"/>
      <c r="AI39" s="369"/>
      <c r="AJ39" s="369"/>
      <c r="AK39" s="369"/>
      <c r="AL39" s="181"/>
      <c r="AM39" s="368" t="str">
        <f t="shared" si="0"/>
        <v/>
      </c>
      <c r="AN39" s="368"/>
      <c r="AO39" s="369"/>
      <c r="AP39" s="369"/>
      <c r="AQ39" s="369"/>
      <c r="AR39" s="369"/>
      <c r="AS39" s="369"/>
      <c r="AT39" s="369"/>
      <c r="AU39" s="369"/>
      <c r="AV39" s="369"/>
      <c r="AW39" s="369"/>
      <c r="AX39" s="369"/>
      <c r="AY39" s="369"/>
      <c r="AZ39" s="369"/>
      <c r="BA39" s="369"/>
      <c r="BB39" s="369"/>
      <c r="BC39" s="369"/>
      <c r="BD39" s="181"/>
      <c r="BE39" s="368" t="str">
        <f t="shared" si="1"/>
        <v/>
      </c>
      <c r="BF39" s="368"/>
      <c r="BG39" s="369"/>
      <c r="BH39" s="369"/>
      <c r="BI39" s="369"/>
      <c r="BJ39" s="369"/>
      <c r="BK39" s="369"/>
      <c r="BL39" s="369"/>
      <c r="BM39" s="369"/>
      <c r="BN39" s="369"/>
      <c r="BO39" s="369"/>
      <c r="BP39" s="369"/>
      <c r="BQ39" s="369"/>
      <c r="BR39" s="369"/>
      <c r="BS39" s="369"/>
      <c r="BT39" s="369"/>
      <c r="BU39" s="369"/>
      <c r="BV39" s="181"/>
      <c r="BW39" s="368" t="str">
        <f t="shared" si="2"/>
        <v/>
      </c>
      <c r="BX39" s="368"/>
      <c r="BY39" s="369" t="str">
        <f>IF('各会計、関係団体の財政状況及び健全化判断比率'!B73="","",'各会計、関係団体の財政状況及び健全化判断比率'!B73)</f>
        <v/>
      </c>
      <c r="BZ39" s="369"/>
      <c r="CA39" s="369"/>
      <c r="CB39" s="369"/>
      <c r="CC39" s="369"/>
      <c r="CD39" s="369"/>
      <c r="CE39" s="369"/>
      <c r="CF39" s="369"/>
      <c r="CG39" s="369"/>
      <c r="CH39" s="369"/>
      <c r="CI39" s="369"/>
      <c r="CJ39" s="369"/>
      <c r="CK39" s="369"/>
      <c r="CL39" s="369"/>
      <c r="CM39" s="369"/>
      <c r="CN39" s="181"/>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208"/>
    </row>
    <row r="40" spans="1:113" ht="32.25" customHeight="1" x14ac:dyDescent="0.15">
      <c r="A40" s="181"/>
      <c r="B40" s="205"/>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81"/>
      <c r="U40" s="368" t="str">
        <f t="shared" si="4"/>
        <v/>
      </c>
      <c r="V40" s="368"/>
      <c r="W40" s="369"/>
      <c r="X40" s="369"/>
      <c r="Y40" s="369"/>
      <c r="Z40" s="369"/>
      <c r="AA40" s="369"/>
      <c r="AB40" s="369"/>
      <c r="AC40" s="369"/>
      <c r="AD40" s="369"/>
      <c r="AE40" s="369"/>
      <c r="AF40" s="369"/>
      <c r="AG40" s="369"/>
      <c r="AH40" s="369"/>
      <c r="AI40" s="369"/>
      <c r="AJ40" s="369"/>
      <c r="AK40" s="369"/>
      <c r="AL40" s="181"/>
      <c r="AM40" s="368" t="str">
        <f t="shared" si="0"/>
        <v/>
      </c>
      <c r="AN40" s="368"/>
      <c r="AO40" s="369"/>
      <c r="AP40" s="369"/>
      <c r="AQ40" s="369"/>
      <c r="AR40" s="369"/>
      <c r="AS40" s="369"/>
      <c r="AT40" s="369"/>
      <c r="AU40" s="369"/>
      <c r="AV40" s="369"/>
      <c r="AW40" s="369"/>
      <c r="AX40" s="369"/>
      <c r="AY40" s="369"/>
      <c r="AZ40" s="369"/>
      <c r="BA40" s="369"/>
      <c r="BB40" s="369"/>
      <c r="BC40" s="369"/>
      <c r="BD40" s="181"/>
      <c r="BE40" s="368" t="str">
        <f t="shared" si="1"/>
        <v/>
      </c>
      <c r="BF40" s="368"/>
      <c r="BG40" s="369"/>
      <c r="BH40" s="369"/>
      <c r="BI40" s="369"/>
      <c r="BJ40" s="369"/>
      <c r="BK40" s="369"/>
      <c r="BL40" s="369"/>
      <c r="BM40" s="369"/>
      <c r="BN40" s="369"/>
      <c r="BO40" s="369"/>
      <c r="BP40" s="369"/>
      <c r="BQ40" s="369"/>
      <c r="BR40" s="369"/>
      <c r="BS40" s="369"/>
      <c r="BT40" s="369"/>
      <c r="BU40" s="369"/>
      <c r="BV40" s="181"/>
      <c r="BW40" s="368" t="str">
        <f t="shared" si="2"/>
        <v/>
      </c>
      <c r="BX40" s="368"/>
      <c r="BY40" s="369" t="str">
        <f>IF('各会計、関係団体の財政状況及び健全化判断比率'!B74="","",'各会計、関係団体の財政状況及び健全化判断比率'!B74)</f>
        <v/>
      </c>
      <c r="BZ40" s="369"/>
      <c r="CA40" s="369"/>
      <c r="CB40" s="369"/>
      <c r="CC40" s="369"/>
      <c r="CD40" s="369"/>
      <c r="CE40" s="369"/>
      <c r="CF40" s="369"/>
      <c r="CG40" s="369"/>
      <c r="CH40" s="369"/>
      <c r="CI40" s="369"/>
      <c r="CJ40" s="369"/>
      <c r="CK40" s="369"/>
      <c r="CL40" s="369"/>
      <c r="CM40" s="369"/>
      <c r="CN40" s="181"/>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208"/>
    </row>
    <row r="41" spans="1:113" ht="32.25" customHeight="1" x14ac:dyDescent="0.15">
      <c r="A41" s="181"/>
      <c r="B41" s="205"/>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81"/>
      <c r="U41" s="368" t="str">
        <f t="shared" si="4"/>
        <v/>
      </c>
      <c r="V41" s="368"/>
      <c r="W41" s="369"/>
      <c r="X41" s="369"/>
      <c r="Y41" s="369"/>
      <c r="Z41" s="369"/>
      <c r="AA41" s="369"/>
      <c r="AB41" s="369"/>
      <c r="AC41" s="369"/>
      <c r="AD41" s="369"/>
      <c r="AE41" s="369"/>
      <c r="AF41" s="369"/>
      <c r="AG41" s="369"/>
      <c r="AH41" s="369"/>
      <c r="AI41" s="369"/>
      <c r="AJ41" s="369"/>
      <c r="AK41" s="369"/>
      <c r="AL41" s="181"/>
      <c r="AM41" s="368" t="str">
        <f t="shared" si="0"/>
        <v/>
      </c>
      <c r="AN41" s="368"/>
      <c r="AO41" s="369"/>
      <c r="AP41" s="369"/>
      <c r="AQ41" s="369"/>
      <c r="AR41" s="369"/>
      <c r="AS41" s="369"/>
      <c r="AT41" s="369"/>
      <c r="AU41" s="369"/>
      <c r="AV41" s="369"/>
      <c r="AW41" s="369"/>
      <c r="AX41" s="369"/>
      <c r="AY41" s="369"/>
      <c r="AZ41" s="369"/>
      <c r="BA41" s="369"/>
      <c r="BB41" s="369"/>
      <c r="BC41" s="369"/>
      <c r="BD41" s="181"/>
      <c r="BE41" s="368" t="str">
        <f t="shared" si="1"/>
        <v/>
      </c>
      <c r="BF41" s="368"/>
      <c r="BG41" s="369"/>
      <c r="BH41" s="369"/>
      <c r="BI41" s="369"/>
      <c r="BJ41" s="369"/>
      <c r="BK41" s="369"/>
      <c r="BL41" s="369"/>
      <c r="BM41" s="369"/>
      <c r="BN41" s="369"/>
      <c r="BO41" s="369"/>
      <c r="BP41" s="369"/>
      <c r="BQ41" s="369"/>
      <c r="BR41" s="369"/>
      <c r="BS41" s="369"/>
      <c r="BT41" s="369"/>
      <c r="BU41" s="369"/>
      <c r="BV41" s="181"/>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81"/>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208"/>
    </row>
    <row r="42" spans="1:113" ht="32.25" customHeight="1" x14ac:dyDescent="0.15">
      <c r="B42" s="205"/>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81"/>
      <c r="U42" s="368" t="str">
        <f t="shared" si="4"/>
        <v/>
      </c>
      <c r="V42" s="368"/>
      <c r="W42" s="369"/>
      <c r="X42" s="369"/>
      <c r="Y42" s="369"/>
      <c r="Z42" s="369"/>
      <c r="AA42" s="369"/>
      <c r="AB42" s="369"/>
      <c r="AC42" s="369"/>
      <c r="AD42" s="369"/>
      <c r="AE42" s="369"/>
      <c r="AF42" s="369"/>
      <c r="AG42" s="369"/>
      <c r="AH42" s="369"/>
      <c r="AI42" s="369"/>
      <c r="AJ42" s="369"/>
      <c r="AK42" s="369"/>
      <c r="AL42" s="181"/>
      <c r="AM42" s="368" t="str">
        <f t="shared" si="0"/>
        <v/>
      </c>
      <c r="AN42" s="368"/>
      <c r="AO42" s="369"/>
      <c r="AP42" s="369"/>
      <c r="AQ42" s="369"/>
      <c r="AR42" s="369"/>
      <c r="AS42" s="369"/>
      <c r="AT42" s="369"/>
      <c r="AU42" s="369"/>
      <c r="AV42" s="369"/>
      <c r="AW42" s="369"/>
      <c r="AX42" s="369"/>
      <c r="AY42" s="369"/>
      <c r="AZ42" s="369"/>
      <c r="BA42" s="369"/>
      <c r="BB42" s="369"/>
      <c r="BC42" s="369"/>
      <c r="BD42" s="181"/>
      <c r="BE42" s="368" t="str">
        <f t="shared" si="1"/>
        <v/>
      </c>
      <c r="BF42" s="368"/>
      <c r="BG42" s="369"/>
      <c r="BH42" s="369"/>
      <c r="BI42" s="369"/>
      <c r="BJ42" s="369"/>
      <c r="BK42" s="369"/>
      <c r="BL42" s="369"/>
      <c r="BM42" s="369"/>
      <c r="BN42" s="369"/>
      <c r="BO42" s="369"/>
      <c r="BP42" s="369"/>
      <c r="BQ42" s="369"/>
      <c r="BR42" s="369"/>
      <c r="BS42" s="369"/>
      <c r="BT42" s="369"/>
      <c r="BU42" s="369"/>
      <c r="BV42" s="181"/>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81"/>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208"/>
    </row>
    <row r="43" spans="1:113" ht="32.25" customHeight="1" x14ac:dyDescent="0.15">
      <c r="B43" s="205"/>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81"/>
      <c r="U43" s="368" t="str">
        <f t="shared" si="4"/>
        <v/>
      </c>
      <c r="V43" s="368"/>
      <c r="W43" s="369"/>
      <c r="X43" s="369"/>
      <c r="Y43" s="369"/>
      <c r="Z43" s="369"/>
      <c r="AA43" s="369"/>
      <c r="AB43" s="369"/>
      <c r="AC43" s="369"/>
      <c r="AD43" s="369"/>
      <c r="AE43" s="369"/>
      <c r="AF43" s="369"/>
      <c r="AG43" s="369"/>
      <c r="AH43" s="369"/>
      <c r="AI43" s="369"/>
      <c r="AJ43" s="369"/>
      <c r="AK43" s="369"/>
      <c r="AL43" s="181"/>
      <c r="AM43" s="368" t="str">
        <f t="shared" si="0"/>
        <v/>
      </c>
      <c r="AN43" s="368"/>
      <c r="AO43" s="369"/>
      <c r="AP43" s="369"/>
      <c r="AQ43" s="369"/>
      <c r="AR43" s="369"/>
      <c r="AS43" s="369"/>
      <c r="AT43" s="369"/>
      <c r="AU43" s="369"/>
      <c r="AV43" s="369"/>
      <c r="AW43" s="369"/>
      <c r="AX43" s="369"/>
      <c r="AY43" s="369"/>
      <c r="AZ43" s="369"/>
      <c r="BA43" s="369"/>
      <c r="BB43" s="369"/>
      <c r="BC43" s="369"/>
      <c r="BD43" s="181"/>
      <c r="BE43" s="368" t="str">
        <f t="shared" si="1"/>
        <v/>
      </c>
      <c r="BF43" s="368"/>
      <c r="BG43" s="369"/>
      <c r="BH43" s="369"/>
      <c r="BI43" s="369"/>
      <c r="BJ43" s="369"/>
      <c r="BK43" s="369"/>
      <c r="BL43" s="369"/>
      <c r="BM43" s="369"/>
      <c r="BN43" s="369"/>
      <c r="BO43" s="369"/>
      <c r="BP43" s="369"/>
      <c r="BQ43" s="369"/>
      <c r="BR43" s="369"/>
      <c r="BS43" s="369"/>
      <c r="BT43" s="369"/>
      <c r="BU43" s="369"/>
      <c r="BV43" s="181"/>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81"/>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5" t="s">
        <v>211</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212</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213</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214</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215</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216</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217</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218</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AeuBnEygYvhxb1IfFNecYx5n0JOUJ7cRaXPZxa/1F9fc6H/Zduy3RVcIckBqCacTRjElWbJJVwpBQIXOR6/e0g==" saltValue="ZWSuj2irP3fKNbMB7nwW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F34" sqref="F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2" t="s">
        <v>563</v>
      </c>
      <c r="D34" s="1152"/>
      <c r="E34" s="1153"/>
      <c r="F34" s="32">
        <v>31.35</v>
      </c>
      <c r="G34" s="33">
        <v>18.34</v>
      </c>
      <c r="H34" s="33">
        <v>8.1199999999999992</v>
      </c>
      <c r="I34" s="33">
        <v>24.8</v>
      </c>
      <c r="J34" s="34">
        <v>39.78</v>
      </c>
      <c r="K34" s="22"/>
      <c r="L34" s="22"/>
      <c r="M34" s="22"/>
      <c r="N34" s="22"/>
      <c r="O34" s="22"/>
      <c r="P34" s="22"/>
    </row>
    <row r="35" spans="1:16" ht="39" customHeight="1" x14ac:dyDescent="0.15">
      <c r="A35" s="22"/>
      <c r="B35" s="35"/>
      <c r="C35" s="1146" t="s">
        <v>564</v>
      </c>
      <c r="D35" s="1147"/>
      <c r="E35" s="1148"/>
      <c r="F35" s="36">
        <v>5.26</v>
      </c>
      <c r="G35" s="37">
        <v>2.65</v>
      </c>
      <c r="H35" s="37">
        <v>4.4000000000000004</v>
      </c>
      <c r="I35" s="37">
        <v>1.7</v>
      </c>
      <c r="J35" s="38">
        <v>17.440000000000001</v>
      </c>
      <c r="K35" s="22"/>
      <c r="L35" s="22"/>
      <c r="M35" s="22"/>
      <c r="N35" s="22"/>
      <c r="O35" s="22"/>
      <c r="P35" s="22"/>
    </row>
    <row r="36" spans="1:16" ht="39" customHeight="1" x14ac:dyDescent="0.15">
      <c r="A36" s="22"/>
      <c r="B36" s="35"/>
      <c r="C36" s="1146" t="s">
        <v>565</v>
      </c>
      <c r="D36" s="1147"/>
      <c r="E36" s="1148"/>
      <c r="F36" s="36">
        <v>0.61</v>
      </c>
      <c r="G36" s="37">
        <v>0.17</v>
      </c>
      <c r="H36" s="37">
        <v>0.53</v>
      </c>
      <c r="I36" s="37" t="s">
        <v>566</v>
      </c>
      <c r="J36" s="38">
        <v>0.36</v>
      </c>
      <c r="K36" s="22"/>
      <c r="L36" s="22"/>
      <c r="M36" s="22"/>
      <c r="N36" s="22"/>
      <c r="O36" s="22"/>
      <c r="P36" s="22"/>
    </row>
    <row r="37" spans="1:16" ht="39" customHeight="1" x14ac:dyDescent="0.15">
      <c r="A37" s="22"/>
      <c r="B37" s="35"/>
      <c r="C37" s="1146" t="s">
        <v>567</v>
      </c>
      <c r="D37" s="1147"/>
      <c r="E37" s="1148"/>
      <c r="F37" s="36">
        <v>0.06</v>
      </c>
      <c r="G37" s="37">
        <v>1.04</v>
      </c>
      <c r="H37" s="37">
        <v>0.05</v>
      </c>
      <c r="I37" s="37">
        <v>0.06</v>
      </c>
      <c r="J37" s="38">
        <v>0.2</v>
      </c>
      <c r="K37" s="22"/>
      <c r="L37" s="22"/>
      <c r="M37" s="22"/>
      <c r="N37" s="22"/>
      <c r="O37" s="22"/>
      <c r="P37" s="22"/>
    </row>
    <row r="38" spans="1:16" ht="39" customHeight="1" x14ac:dyDescent="0.15">
      <c r="A38" s="22"/>
      <c r="B38" s="35"/>
      <c r="C38" s="1146" t="s">
        <v>568</v>
      </c>
      <c r="D38" s="1147"/>
      <c r="E38" s="1148"/>
      <c r="F38" s="36">
        <v>2.52</v>
      </c>
      <c r="G38" s="37">
        <v>4.07</v>
      </c>
      <c r="H38" s="37">
        <v>4.3099999999999996</v>
      </c>
      <c r="I38" s="37">
        <v>0.64</v>
      </c>
      <c r="J38" s="38">
        <v>0.06</v>
      </c>
      <c r="K38" s="22"/>
      <c r="L38" s="22"/>
      <c r="M38" s="22"/>
      <c r="N38" s="22"/>
      <c r="O38" s="22"/>
      <c r="P38" s="22"/>
    </row>
    <row r="39" spans="1:16" ht="39" customHeight="1" x14ac:dyDescent="0.15">
      <c r="A39" s="22"/>
      <c r="B39" s="35"/>
      <c r="C39" s="1146" t="s">
        <v>569</v>
      </c>
      <c r="D39" s="1147"/>
      <c r="E39" s="1148"/>
      <c r="F39" s="36">
        <v>7.0000000000000007E-2</v>
      </c>
      <c r="G39" s="37">
        <v>0.11</v>
      </c>
      <c r="H39" s="37">
        <v>0.05</v>
      </c>
      <c r="I39" s="37">
        <v>0.02</v>
      </c>
      <c r="J39" s="38">
        <v>0.03</v>
      </c>
      <c r="K39" s="22"/>
      <c r="L39" s="22"/>
      <c r="M39" s="22"/>
      <c r="N39" s="22"/>
      <c r="O39" s="22"/>
      <c r="P39" s="22"/>
    </row>
    <row r="40" spans="1:16" ht="39" customHeight="1" x14ac:dyDescent="0.15">
      <c r="A40" s="22"/>
      <c r="B40" s="35"/>
      <c r="C40" s="1146" t="s">
        <v>570</v>
      </c>
      <c r="D40" s="1147"/>
      <c r="E40" s="1148"/>
      <c r="F40" s="36">
        <v>0.51</v>
      </c>
      <c r="G40" s="37">
        <v>4.28</v>
      </c>
      <c r="H40" s="37">
        <v>1.42</v>
      </c>
      <c r="I40" s="37">
        <v>0.06</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571</v>
      </c>
      <c r="D42" s="1147"/>
      <c r="E42" s="1148"/>
      <c r="F42" s="36" t="s">
        <v>514</v>
      </c>
      <c r="G42" s="37" t="s">
        <v>514</v>
      </c>
      <c r="H42" s="37" t="s">
        <v>514</v>
      </c>
      <c r="I42" s="37" t="s">
        <v>514</v>
      </c>
      <c r="J42" s="38" t="s">
        <v>514</v>
      </c>
      <c r="K42" s="22"/>
      <c r="L42" s="22"/>
      <c r="M42" s="22"/>
      <c r="N42" s="22"/>
      <c r="O42" s="22"/>
      <c r="P42" s="22"/>
    </row>
    <row r="43" spans="1:16" ht="39" customHeight="1" thickBot="1" x14ac:dyDescent="0.2">
      <c r="A43" s="22"/>
      <c r="B43" s="40"/>
      <c r="C43" s="1149" t="s">
        <v>572</v>
      </c>
      <c r="D43" s="1150"/>
      <c r="E43" s="1151"/>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N1zmlf8g8ABWlHllx9KNtmo3yGe1V9ZfEKhlquYBtLeqid1DN6UnGVzESnTlQs0gSn7alYRco/cyN+hxD4J3g==" saltValue="HRE9ft6WAOjf+HlsOU5a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election activeCell="K45" sqref="K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77" t="s">
        <v>10</v>
      </c>
      <c r="C45" s="1178"/>
      <c r="D45" s="58"/>
      <c r="E45" s="1183" t="s">
        <v>11</v>
      </c>
      <c r="F45" s="1183"/>
      <c r="G45" s="1183"/>
      <c r="H45" s="1183"/>
      <c r="I45" s="1183"/>
      <c r="J45" s="1184"/>
      <c r="K45" s="59">
        <v>123</v>
      </c>
      <c r="L45" s="60">
        <v>117</v>
      </c>
      <c r="M45" s="60">
        <v>128</v>
      </c>
      <c r="N45" s="60">
        <v>119</v>
      </c>
      <c r="O45" s="61">
        <v>142</v>
      </c>
      <c r="P45" s="48"/>
      <c r="Q45" s="48"/>
      <c r="R45" s="48"/>
      <c r="S45" s="48"/>
      <c r="T45" s="48"/>
      <c r="U45" s="48"/>
    </row>
    <row r="46" spans="1:21" ht="30.75" customHeight="1" x14ac:dyDescent="0.15">
      <c r="A46" s="48"/>
      <c r="B46" s="1179"/>
      <c r="C46" s="1180"/>
      <c r="D46" s="62"/>
      <c r="E46" s="1156" t="s">
        <v>12</v>
      </c>
      <c r="F46" s="1156"/>
      <c r="G46" s="1156"/>
      <c r="H46" s="1156"/>
      <c r="I46" s="1156"/>
      <c r="J46" s="1157"/>
      <c r="K46" s="63" t="s">
        <v>514</v>
      </c>
      <c r="L46" s="64" t="s">
        <v>514</v>
      </c>
      <c r="M46" s="64" t="s">
        <v>514</v>
      </c>
      <c r="N46" s="64" t="s">
        <v>514</v>
      </c>
      <c r="O46" s="65" t="s">
        <v>514</v>
      </c>
      <c r="P46" s="48"/>
      <c r="Q46" s="48"/>
      <c r="R46" s="48"/>
      <c r="S46" s="48"/>
      <c r="T46" s="48"/>
      <c r="U46" s="48"/>
    </row>
    <row r="47" spans="1:21" ht="30.75" customHeight="1" x14ac:dyDescent="0.15">
      <c r="A47" s="48"/>
      <c r="B47" s="1179"/>
      <c r="C47" s="1180"/>
      <c r="D47" s="62"/>
      <c r="E47" s="1156" t="s">
        <v>13</v>
      </c>
      <c r="F47" s="1156"/>
      <c r="G47" s="1156"/>
      <c r="H47" s="1156"/>
      <c r="I47" s="1156"/>
      <c r="J47" s="1157"/>
      <c r="K47" s="63" t="s">
        <v>514</v>
      </c>
      <c r="L47" s="64" t="s">
        <v>514</v>
      </c>
      <c r="M47" s="64" t="s">
        <v>514</v>
      </c>
      <c r="N47" s="64" t="s">
        <v>514</v>
      </c>
      <c r="O47" s="65" t="s">
        <v>514</v>
      </c>
      <c r="P47" s="48"/>
      <c r="Q47" s="48"/>
      <c r="R47" s="48"/>
      <c r="S47" s="48"/>
      <c r="T47" s="48"/>
      <c r="U47" s="48"/>
    </row>
    <row r="48" spans="1:21" ht="30.75" customHeight="1" x14ac:dyDescent="0.15">
      <c r="A48" s="48"/>
      <c r="B48" s="1179"/>
      <c r="C48" s="1180"/>
      <c r="D48" s="62"/>
      <c r="E48" s="1156" t="s">
        <v>14</v>
      </c>
      <c r="F48" s="1156"/>
      <c r="G48" s="1156"/>
      <c r="H48" s="1156"/>
      <c r="I48" s="1156"/>
      <c r="J48" s="1157"/>
      <c r="K48" s="63">
        <v>3</v>
      </c>
      <c r="L48" s="64">
        <v>12</v>
      </c>
      <c r="M48" s="64">
        <v>9</v>
      </c>
      <c r="N48" s="64">
        <v>5</v>
      </c>
      <c r="O48" s="65">
        <v>10</v>
      </c>
      <c r="P48" s="48"/>
      <c r="Q48" s="48"/>
      <c r="R48" s="48"/>
      <c r="S48" s="48"/>
      <c r="T48" s="48"/>
      <c r="U48" s="48"/>
    </row>
    <row r="49" spans="1:21" ht="30.75" customHeight="1" x14ac:dyDescent="0.15">
      <c r="A49" s="48"/>
      <c r="B49" s="1179"/>
      <c r="C49" s="1180"/>
      <c r="D49" s="62"/>
      <c r="E49" s="1156" t="s">
        <v>15</v>
      </c>
      <c r="F49" s="1156"/>
      <c r="G49" s="1156"/>
      <c r="H49" s="1156"/>
      <c r="I49" s="1156"/>
      <c r="J49" s="1157"/>
      <c r="K49" s="63">
        <v>0</v>
      </c>
      <c r="L49" s="64">
        <v>0</v>
      </c>
      <c r="M49" s="64">
        <v>0</v>
      </c>
      <c r="N49" s="64">
        <v>1</v>
      </c>
      <c r="O49" s="65">
        <v>0</v>
      </c>
      <c r="P49" s="48"/>
      <c r="Q49" s="48"/>
      <c r="R49" s="48"/>
      <c r="S49" s="48"/>
      <c r="T49" s="48"/>
      <c r="U49" s="48"/>
    </row>
    <row r="50" spans="1:21" ht="30.75" customHeight="1" x14ac:dyDescent="0.15">
      <c r="A50" s="48"/>
      <c r="B50" s="1179"/>
      <c r="C50" s="1180"/>
      <c r="D50" s="62"/>
      <c r="E50" s="1156" t="s">
        <v>16</v>
      </c>
      <c r="F50" s="1156"/>
      <c r="G50" s="1156"/>
      <c r="H50" s="1156"/>
      <c r="I50" s="1156"/>
      <c r="J50" s="1157"/>
      <c r="K50" s="63" t="s">
        <v>514</v>
      </c>
      <c r="L50" s="64" t="s">
        <v>514</v>
      </c>
      <c r="M50" s="64" t="s">
        <v>514</v>
      </c>
      <c r="N50" s="64" t="s">
        <v>514</v>
      </c>
      <c r="O50" s="65" t="s">
        <v>514</v>
      </c>
      <c r="P50" s="48"/>
      <c r="Q50" s="48"/>
      <c r="R50" s="48"/>
      <c r="S50" s="48"/>
      <c r="T50" s="48"/>
      <c r="U50" s="48"/>
    </row>
    <row r="51" spans="1:21" ht="30.75" customHeight="1" x14ac:dyDescent="0.15">
      <c r="A51" s="48"/>
      <c r="B51" s="1181"/>
      <c r="C51" s="1182"/>
      <c r="D51" s="66"/>
      <c r="E51" s="1156" t="s">
        <v>17</v>
      </c>
      <c r="F51" s="1156"/>
      <c r="G51" s="1156"/>
      <c r="H51" s="1156"/>
      <c r="I51" s="1156"/>
      <c r="J51" s="1157"/>
      <c r="K51" s="63" t="s">
        <v>514</v>
      </c>
      <c r="L51" s="64" t="s">
        <v>514</v>
      </c>
      <c r="M51" s="64" t="s">
        <v>514</v>
      </c>
      <c r="N51" s="64" t="s">
        <v>514</v>
      </c>
      <c r="O51" s="65" t="s">
        <v>514</v>
      </c>
      <c r="P51" s="48"/>
      <c r="Q51" s="48"/>
      <c r="R51" s="48"/>
      <c r="S51" s="48"/>
      <c r="T51" s="48"/>
      <c r="U51" s="48"/>
    </row>
    <row r="52" spans="1:21" ht="30.75" customHeight="1" x14ac:dyDescent="0.15">
      <c r="A52" s="48"/>
      <c r="B52" s="1154" t="s">
        <v>18</v>
      </c>
      <c r="C52" s="1155"/>
      <c r="D52" s="66"/>
      <c r="E52" s="1156" t="s">
        <v>19</v>
      </c>
      <c r="F52" s="1156"/>
      <c r="G52" s="1156"/>
      <c r="H52" s="1156"/>
      <c r="I52" s="1156"/>
      <c r="J52" s="1157"/>
      <c r="K52" s="63">
        <v>89</v>
      </c>
      <c r="L52" s="64">
        <v>81</v>
      </c>
      <c r="M52" s="64">
        <v>86</v>
      </c>
      <c r="N52" s="64">
        <v>84</v>
      </c>
      <c r="O52" s="65">
        <v>95</v>
      </c>
      <c r="P52" s="48"/>
      <c r="Q52" s="48"/>
      <c r="R52" s="48"/>
      <c r="S52" s="48"/>
      <c r="T52" s="48"/>
      <c r="U52" s="48"/>
    </row>
    <row r="53" spans="1:21" ht="30.75" customHeight="1" thickBot="1" x14ac:dyDescent="0.2">
      <c r="A53" s="48"/>
      <c r="B53" s="1158" t="s">
        <v>20</v>
      </c>
      <c r="C53" s="1159"/>
      <c r="D53" s="67"/>
      <c r="E53" s="1160" t="s">
        <v>21</v>
      </c>
      <c r="F53" s="1160"/>
      <c r="G53" s="1160"/>
      <c r="H53" s="1160"/>
      <c r="I53" s="1160"/>
      <c r="J53" s="1161"/>
      <c r="K53" s="68">
        <v>37</v>
      </c>
      <c r="L53" s="69">
        <v>48</v>
      </c>
      <c r="M53" s="69">
        <v>51</v>
      </c>
      <c r="N53" s="69">
        <v>41</v>
      </c>
      <c r="O53" s="70">
        <v>57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62" t="s">
        <v>25</v>
      </c>
      <c r="C58" s="1163"/>
      <c r="D58" s="1168" t="s">
        <v>26</v>
      </c>
      <c r="E58" s="1169"/>
      <c r="F58" s="1169"/>
      <c r="G58" s="1169"/>
      <c r="H58" s="1169"/>
      <c r="I58" s="1169"/>
      <c r="J58" s="1170"/>
      <c r="K58" s="83"/>
      <c r="L58" s="84"/>
      <c r="M58" s="84"/>
      <c r="N58" s="84"/>
      <c r="O58" s="85"/>
    </row>
    <row r="59" spans="1:21" ht="31.5" customHeight="1" x14ac:dyDescent="0.15">
      <c r="B59" s="1164"/>
      <c r="C59" s="1165"/>
      <c r="D59" s="1171" t="s">
        <v>27</v>
      </c>
      <c r="E59" s="1172"/>
      <c r="F59" s="1172"/>
      <c r="G59" s="1172"/>
      <c r="H59" s="1172"/>
      <c r="I59" s="1172"/>
      <c r="J59" s="1173"/>
      <c r="K59" s="86"/>
      <c r="L59" s="87"/>
      <c r="M59" s="87"/>
      <c r="N59" s="87"/>
      <c r="O59" s="88"/>
    </row>
    <row r="60" spans="1:21" ht="31.5" customHeight="1" thickBot="1" x14ac:dyDescent="0.2">
      <c r="B60" s="1166"/>
      <c r="C60" s="1167"/>
      <c r="D60" s="1174" t="s">
        <v>28</v>
      </c>
      <c r="E60" s="1175"/>
      <c r="F60" s="1175"/>
      <c r="G60" s="1175"/>
      <c r="H60" s="1175"/>
      <c r="I60" s="1175"/>
      <c r="J60" s="1176"/>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lkezKwUFpKPqdM8WP5XjB0WmTjQRBEsBbJjqcL8M80dCaEGBpaUxQIip5dD+DgBkjp6TjSIXbHk0cdJVHDQMw==" saltValue="3Rp5ByzArkX4teHz3rF6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I41" sqref="I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556</v>
      </c>
      <c r="J40" s="103" t="s">
        <v>557</v>
      </c>
      <c r="K40" s="103" t="s">
        <v>558</v>
      </c>
      <c r="L40" s="103" t="s">
        <v>559</v>
      </c>
      <c r="M40" s="104" t="s">
        <v>560</v>
      </c>
    </row>
    <row r="41" spans="2:13" ht="27.75" customHeight="1" x14ac:dyDescent="0.15">
      <c r="B41" s="1197" t="s">
        <v>31</v>
      </c>
      <c r="C41" s="1198"/>
      <c r="D41" s="105"/>
      <c r="E41" s="1199" t="s">
        <v>32</v>
      </c>
      <c r="F41" s="1199"/>
      <c r="G41" s="1199"/>
      <c r="H41" s="1200"/>
      <c r="I41" s="355">
        <v>1551</v>
      </c>
      <c r="J41" s="356">
        <v>1643</v>
      </c>
      <c r="K41" s="356">
        <v>1619</v>
      </c>
      <c r="L41" s="356">
        <v>1900</v>
      </c>
      <c r="M41" s="357">
        <v>2425</v>
      </c>
    </row>
    <row r="42" spans="2:13" ht="27.75" customHeight="1" x14ac:dyDescent="0.15">
      <c r="B42" s="1187"/>
      <c r="C42" s="1188"/>
      <c r="D42" s="106"/>
      <c r="E42" s="1191" t="s">
        <v>33</v>
      </c>
      <c r="F42" s="1191"/>
      <c r="G42" s="1191"/>
      <c r="H42" s="1192"/>
      <c r="I42" s="358" t="s">
        <v>514</v>
      </c>
      <c r="J42" s="359" t="s">
        <v>514</v>
      </c>
      <c r="K42" s="359" t="s">
        <v>514</v>
      </c>
      <c r="L42" s="359" t="s">
        <v>514</v>
      </c>
      <c r="M42" s="360" t="s">
        <v>514</v>
      </c>
    </row>
    <row r="43" spans="2:13" ht="27.75" customHeight="1" x14ac:dyDescent="0.15">
      <c r="B43" s="1187"/>
      <c r="C43" s="1188"/>
      <c r="D43" s="106"/>
      <c r="E43" s="1191" t="s">
        <v>34</v>
      </c>
      <c r="F43" s="1191"/>
      <c r="G43" s="1191"/>
      <c r="H43" s="1192"/>
      <c r="I43" s="358">
        <v>123</v>
      </c>
      <c r="J43" s="359">
        <v>128</v>
      </c>
      <c r="K43" s="359">
        <v>156</v>
      </c>
      <c r="L43" s="359">
        <v>202</v>
      </c>
      <c r="M43" s="360">
        <v>167</v>
      </c>
    </row>
    <row r="44" spans="2:13" ht="27.75" customHeight="1" x14ac:dyDescent="0.15">
      <c r="B44" s="1187"/>
      <c r="C44" s="1188"/>
      <c r="D44" s="106"/>
      <c r="E44" s="1191" t="s">
        <v>35</v>
      </c>
      <c r="F44" s="1191"/>
      <c r="G44" s="1191"/>
      <c r="H44" s="1192"/>
      <c r="I44" s="358" t="s">
        <v>514</v>
      </c>
      <c r="J44" s="359" t="s">
        <v>514</v>
      </c>
      <c r="K44" s="359" t="s">
        <v>514</v>
      </c>
      <c r="L44" s="359" t="s">
        <v>514</v>
      </c>
      <c r="M44" s="360" t="s">
        <v>514</v>
      </c>
    </row>
    <row r="45" spans="2:13" ht="27.75" customHeight="1" x14ac:dyDescent="0.15">
      <c r="B45" s="1187"/>
      <c r="C45" s="1188"/>
      <c r="D45" s="106"/>
      <c r="E45" s="1191" t="s">
        <v>36</v>
      </c>
      <c r="F45" s="1191"/>
      <c r="G45" s="1191"/>
      <c r="H45" s="1192"/>
      <c r="I45" s="358">
        <v>73</v>
      </c>
      <c r="J45" s="359">
        <v>64</v>
      </c>
      <c r="K45" s="359">
        <v>36</v>
      </c>
      <c r="L45" s="359" t="s">
        <v>514</v>
      </c>
      <c r="M45" s="360" t="s">
        <v>514</v>
      </c>
    </row>
    <row r="46" spans="2:13" ht="27.75" customHeight="1" x14ac:dyDescent="0.15">
      <c r="B46" s="1187"/>
      <c r="C46" s="1188"/>
      <c r="D46" s="107"/>
      <c r="E46" s="1191" t="s">
        <v>37</v>
      </c>
      <c r="F46" s="1191"/>
      <c r="G46" s="1191"/>
      <c r="H46" s="1192"/>
      <c r="I46" s="358" t="s">
        <v>514</v>
      </c>
      <c r="J46" s="359" t="s">
        <v>514</v>
      </c>
      <c r="K46" s="359" t="s">
        <v>514</v>
      </c>
      <c r="L46" s="359" t="s">
        <v>514</v>
      </c>
      <c r="M46" s="360" t="s">
        <v>514</v>
      </c>
    </row>
    <row r="47" spans="2:13" ht="27.75" customHeight="1" x14ac:dyDescent="0.15">
      <c r="B47" s="1187"/>
      <c r="C47" s="1188"/>
      <c r="D47" s="108"/>
      <c r="E47" s="1201" t="s">
        <v>38</v>
      </c>
      <c r="F47" s="1202"/>
      <c r="G47" s="1202"/>
      <c r="H47" s="1203"/>
      <c r="I47" s="358" t="s">
        <v>514</v>
      </c>
      <c r="J47" s="359" t="s">
        <v>514</v>
      </c>
      <c r="K47" s="359" t="s">
        <v>514</v>
      </c>
      <c r="L47" s="359" t="s">
        <v>514</v>
      </c>
      <c r="M47" s="360" t="s">
        <v>514</v>
      </c>
    </row>
    <row r="48" spans="2:13" ht="27.75" customHeight="1" x14ac:dyDescent="0.15">
      <c r="B48" s="1187"/>
      <c r="C48" s="1188"/>
      <c r="D48" s="106"/>
      <c r="E48" s="1191" t="s">
        <v>39</v>
      </c>
      <c r="F48" s="1191"/>
      <c r="G48" s="1191"/>
      <c r="H48" s="1192"/>
      <c r="I48" s="358" t="s">
        <v>514</v>
      </c>
      <c r="J48" s="359" t="s">
        <v>514</v>
      </c>
      <c r="K48" s="359" t="s">
        <v>514</v>
      </c>
      <c r="L48" s="359" t="s">
        <v>514</v>
      </c>
      <c r="M48" s="360" t="s">
        <v>514</v>
      </c>
    </row>
    <row r="49" spans="2:13" ht="27.75" customHeight="1" x14ac:dyDescent="0.15">
      <c r="B49" s="1189"/>
      <c r="C49" s="1190"/>
      <c r="D49" s="106"/>
      <c r="E49" s="1191" t="s">
        <v>40</v>
      </c>
      <c r="F49" s="1191"/>
      <c r="G49" s="1191"/>
      <c r="H49" s="1192"/>
      <c r="I49" s="358" t="s">
        <v>514</v>
      </c>
      <c r="J49" s="359" t="s">
        <v>514</v>
      </c>
      <c r="K49" s="359" t="s">
        <v>514</v>
      </c>
      <c r="L49" s="359" t="s">
        <v>514</v>
      </c>
      <c r="M49" s="360" t="s">
        <v>514</v>
      </c>
    </row>
    <row r="50" spans="2:13" ht="27.75" customHeight="1" x14ac:dyDescent="0.15">
      <c r="B50" s="1185" t="s">
        <v>41</v>
      </c>
      <c r="C50" s="1186"/>
      <c r="D50" s="109"/>
      <c r="E50" s="1191" t="s">
        <v>42</v>
      </c>
      <c r="F50" s="1191"/>
      <c r="G50" s="1191"/>
      <c r="H50" s="1192"/>
      <c r="I50" s="358">
        <v>712</v>
      </c>
      <c r="J50" s="359">
        <v>801</v>
      </c>
      <c r="K50" s="359">
        <v>643</v>
      </c>
      <c r="L50" s="359">
        <v>729</v>
      </c>
      <c r="M50" s="360">
        <v>708</v>
      </c>
    </row>
    <row r="51" spans="2:13" ht="27.75" customHeight="1" x14ac:dyDescent="0.15">
      <c r="B51" s="1187"/>
      <c r="C51" s="1188"/>
      <c r="D51" s="106"/>
      <c r="E51" s="1191" t="s">
        <v>43</v>
      </c>
      <c r="F51" s="1191"/>
      <c r="G51" s="1191"/>
      <c r="H51" s="1192"/>
      <c r="I51" s="358" t="s">
        <v>514</v>
      </c>
      <c r="J51" s="359" t="s">
        <v>514</v>
      </c>
      <c r="K51" s="359" t="s">
        <v>514</v>
      </c>
      <c r="L51" s="359" t="s">
        <v>514</v>
      </c>
      <c r="M51" s="360" t="s">
        <v>514</v>
      </c>
    </row>
    <row r="52" spans="2:13" ht="27.75" customHeight="1" x14ac:dyDescent="0.15">
      <c r="B52" s="1189"/>
      <c r="C52" s="1190"/>
      <c r="D52" s="106"/>
      <c r="E52" s="1191" t="s">
        <v>44</v>
      </c>
      <c r="F52" s="1191"/>
      <c r="G52" s="1191"/>
      <c r="H52" s="1192"/>
      <c r="I52" s="358">
        <v>819</v>
      </c>
      <c r="J52" s="359">
        <v>864</v>
      </c>
      <c r="K52" s="359">
        <v>1042</v>
      </c>
      <c r="L52" s="359">
        <v>1078</v>
      </c>
      <c r="M52" s="360">
        <v>1096</v>
      </c>
    </row>
    <row r="53" spans="2:13" ht="27.75" customHeight="1" thickBot="1" x14ac:dyDescent="0.2">
      <c r="B53" s="1193" t="s">
        <v>45</v>
      </c>
      <c r="C53" s="1194"/>
      <c r="D53" s="110"/>
      <c r="E53" s="1195" t="s">
        <v>46</v>
      </c>
      <c r="F53" s="1195"/>
      <c r="G53" s="1195"/>
      <c r="H53" s="1196"/>
      <c r="I53" s="361">
        <v>215</v>
      </c>
      <c r="J53" s="362">
        <v>170</v>
      </c>
      <c r="K53" s="362">
        <v>126</v>
      </c>
      <c r="L53" s="362">
        <v>295</v>
      </c>
      <c r="M53" s="363">
        <v>787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KVbycO6VuWpHjQaCCu/o0upJp2CdK7TGuCjaUM6zU1aOrmEcZtGcp/4GL1OYhkuqQ2G/TeQ+6FrW6jg+G4MmtA==" saltValue="hUo2rQRUZWWXD0b48pTp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3" zoomScale="60" zoomScaleNormal="6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2" t="s">
        <v>49</v>
      </c>
      <c r="D55" s="1212"/>
      <c r="E55" s="1213"/>
      <c r="F55" s="122">
        <v>166</v>
      </c>
      <c r="G55" s="122">
        <v>438</v>
      </c>
      <c r="H55" s="123">
        <v>490</v>
      </c>
    </row>
    <row r="56" spans="2:8" ht="52.5" customHeight="1" x14ac:dyDescent="0.15">
      <c r="B56" s="124"/>
      <c r="C56" s="1214" t="s">
        <v>50</v>
      </c>
      <c r="D56" s="1214"/>
      <c r="E56" s="1215"/>
      <c r="F56" s="125">
        <v>14</v>
      </c>
      <c r="G56" s="125">
        <v>14</v>
      </c>
      <c r="H56" s="126">
        <v>14</v>
      </c>
    </row>
    <row r="57" spans="2:8" ht="53.25" customHeight="1" x14ac:dyDescent="0.15">
      <c r="B57" s="124"/>
      <c r="C57" s="1216" t="s">
        <v>51</v>
      </c>
      <c r="D57" s="1216"/>
      <c r="E57" s="1217"/>
      <c r="F57" s="127">
        <v>402</v>
      </c>
      <c r="G57" s="127">
        <v>230</v>
      </c>
      <c r="H57" s="128">
        <v>157</v>
      </c>
    </row>
    <row r="58" spans="2:8" ht="45.75" customHeight="1" x14ac:dyDescent="0.15">
      <c r="B58" s="129"/>
      <c r="C58" s="1204" t="s">
        <v>579</v>
      </c>
      <c r="D58" s="1205"/>
      <c r="E58" s="1206"/>
      <c r="F58" s="130">
        <v>312</v>
      </c>
      <c r="G58" s="364">
        <v>141</v>
      </c>
      <c r="H58" s="131">
        <v>67</v>
      </c>
    </row>
    <row r="59" spans="2:8" ht="45.75" customHeight="1" x14ac:dyDescent="0.15">
      <c r="B59" s="129"/>
      <c r="C59" s="1204" t="s">
        <v>580</v>
      </c>
      <c r="D59" s="1205"/>
      <c r="E59" s="1206"/>
      <c r="F59" s="130">
        <v>40</v>
      </c>
      <c r="G59" s="364">
        <v>40</v>
      </c>
      <c r="H59" s="131">
        <v>40</v>
      </c>
    </row>
    <row r="60" spans="2:8" ht="45.75" customHeight="1" x14ac:dyDescent="0.15">
      <c r="B60" s="129"/>
      <c r="C60" s="1204" t="s">
        <v>581</v>
      </c>
      <c r="D60" s="1205"/>
      <c r="E60" s="1206"/>
      <c r="F60" s="130">
        <v>26</v>
      </c>
      <c r="G60" s="364">
        <v>26</v>
      </c>
      <c r="H60" s="131">
        <v>26</v>
      </c>
    </row>
    <row r="61" spans="2:8" ht="45.75" customHeight="1" x14ac:dyDescent="0.15">
      <c r="B61" s="129"/>
      <c r="C61" s="1204" t="s">
        <v>582</v>
      </c>
      <c r="D61" s="1205"/>
      <c r="E61" s="1206"/>
      <c r="F61" s="130">
        <v>16</v>
      </c>
      <c r="G61" s="364">
        <v>16</v>
      </c>
      <c r="H61" s="131">
        <v>16</v>
      </c>
    </row>
    <row r="62" spans="2:8" ht="45.75" customHeight="1" thickBot="1" x14ac:dyDescent="0.2">
      <c r="B62" s="132"/>
      <c r="C62" s="1207" t="s">
        <v>583</v>
      </c>
      <c r="D62" s="1208"/>
      <c r="E62" s="1209"/>
      <c r="F62" s="133">
        <v>6</v>
      </c>
      <c r="G62" s="133">
        <v>6</v>
      </c>
      <c r="H62" s="134">
        <v>6</v>
      </c>
    </row>
    <row r="63" spans="2:8" ht="52.5" customHeight="1" thickBot="1" x14ac:dyDescent="0.2">
      <c r="B63" s="135"/>
      <c r="C63" s="1210" t="s">
        <v>52</v>
      </c>
      <c r="D63" s="1210"/>
      <c r="E63" s="1211"/>
      <c r="F63" s="136">
        <v>582</v>
      </c>
      <c r="G63" s="136">
        <v>682</v>
      </c>
      <c r="H63" s="137">
        <v>661</v>
      </c>
    </row>
    <row r="64" spans="2:8" x14ac:dyDescent="0.15"/>
  </sheetData>
  <sheetProtection algorithmName="SHA-512" hashValue="0uN0PayC1wzdSlWmb0LPbY3f3h1VVb1vPI23efADLmVKnknQYarqzp3Q/wXIlpdM0kqKgSrNsP1uazig6sW5fg==" saltValue="KGgT26QP1r/CwYPE6lm6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EAA23-E70E-4B82-B8C1-6FE4642C57F2}">
  <sheetPr>
    <pageSetUpPr fitToPage="1"/>
  </sheetPr>
  <dimension ref="A1:DE85"/>
  <sheetViews>
    <sheetView showGridLines="0" zoomScale="80" zoomScaleNormal="80" zoomScaleSheetLayoutView="55" workbookViewId="0">
      <selection activeCell="BX79" sqref="BX79:CE80"/>
    </sheetView>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584</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585</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586</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587</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556</v>
      </c>
      <c r="BQ50" s="1251"/>
      <c r="BR50" s="1251"/>
      <c r="BS50" s="1251"/>
      <c r="BT50" s="1251"/>
      <c r="BU50" s="1251"/>
      <c r="BV50" s="1251"/>
      <c r="BW50" s="1251"/>
      <c r="BX50" s="1251" t="s">
        <v>557</v>
      </c>
      <c r="BY50" s="1251"/>
      <c r="BZ50" s="1251"/>
      <c r="CA50" s="1251"/>
      <c r="CB50" s="1251"/>
      <c r="CC50" s="1251"/>
      <c r="CD50" s="1251"/>
      <c r="CE50" s="1251"/>
      <c r="CF50" s="1251" t="s">
        <v>558</v>
      </c>
      <c r="CG50" s="1251"/>
      <c r="CH50" s="1251"/>
      <c r="CI50" s="1251"/>
      <c r="CJ50" s="1251"/>
      <c r="CK50" s="1251"/>
      <c r="CL50" s="1251"/>
      <c r="CM50" s="1251"/>
      <c r="CN50" s="1251" t="s">
        <v>559</v>
      </c>
      <c r="CO50" s="1251"/>
      <c r="CP50" s="1251"/>
      <c r="CQ50" s="1251"/>
      <c r="CR50" s="1251"/>
      <c r="CS50" s="1251"/>
      <c r="CT50" s="1251"/>
      <c r="CU50" s="1251"/>
      <c r="CV50" s="1251" t="s">
        <v>560</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588</v>
      </c>
      <c r="AO51" s="1255"/>
      <c r="AP51" s="1255"/>
      <c r="AQ51" s="1255"/>
      <c r="AR51" s="1255"/>
      <c r="AS51" s="1255"/>
      <c r="AT51" s="1255"/>
      <c r="AU51" s="1255"/>
      <c r="AV51" s="1255"/>
      <c r="AW51" s="1255"/>
      <c r="AX51" s="1255"/>
      <c r="AY51" s="1255"/>
      <c r="AZ51" s="1255"/>
      <c r="BA51" s="1255"/>
      <c r="BB51" s="1255" t="s">
        <v>589</v>
      </c>
      <c r="BC51" s="1255"/>
      <c r="BD51" s="1255"/>
      <c r="BE51" s="1255"/>
      <c r="BF51" s="1255"/>
      <c r="BG51" s="1255"/>
      <c r="BH51" s="1255"/>
      <c r="BI51" s="1255"/>
      <c r="BJ51" s="1255"/>
      <c r="BK51" s="1255"/>
      <c r="BL51" s="1255"/>
      <c r="BM51" s="1255"/>
      <c r="BN51" s="1255"/>
      <c r="BO51" s="1255"/>
      <c r="BP51" s="1256">
        <v>37</v>
      </c>
      <c r="BQ51" s="1256"/>
      <c r="BR51" s="1256"/>
      <c r="BS51" s="1256"/>
      <c r="BT51" s="1256"/>
      <c r="BU51" s="1256"/>
      <c r="BV51" s="1256"/>
      <c r="BW51" s="1256"/>
      <c r="BX51" s="1256">
        <v>28.9</v>
      </c>
      <c r="BY51" s="1256"/>
      <c r="BZ51" s="1256"/>
      <c r="CA51" s="1256"/>
      <c r="CB51" s="1256"/>
      <c r="CC51" s="1256"/>
      <c r="CD51" s="1256"/>
      <c r="CE51" s="1256"/>
      <c r="CF51" s="1256">
        <v>21.4</v>
      </c>
      <c r="CG51" s="1256"/>
      <c r="CH51" s="1256"/>
      <c r="CI51" s="1256"/>
      <c r="CJ51" s="1256"/>
      <c r="CK51" s="1256"/>
      <c r="CL51" s="1256"/>
      <c r="CM51" s="1256"/>
      <c r="CN51" s="1256">
        <v>44.6</v>
      </c>
      <c r="CO51" s="1256"/>
      <c r="CP51" s="1256"/>
      <c r="CQ51" s="1256"/>
      <c r="CR51" s="1256"/>
      <c r="CS51" s="1256"/>
      <c r="CT51" s="1256"/>
      <c r="CU51" s="1256"/>
      <c r="CV51" s="1256">
        <v>124.2</v>
      </c>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590</v>
      </c>
      <c r="BC53" s="1255"/>
      <c r="BD53" s="1255"/>
      <c r="BE53" s="1255"/>
      <c r="BF53" s="1255"/>
      <c r="BG53" s="1255"/>
      <c r="BH53" s="1255"/>
      <c r="BI53" s="1255"/>
      <c r="BJ53" s="1255"/>
      <c r="BK53" s="1255"/>
      <c r="BL53" s="1255"/>
      <c r="BM53" s="1255"/>
      <c r="BN53" s="1255"/>
      <c r="BO53" s="1255"/>
      <c r="BP53" s="1256">
        <v>45.6</v>
      </c>
      <c r="BQ53" s="1256"/>
      <c r="BR53" s="1256"/>
      <c r="BS53" s="1256"/>
      <c r="BT53" s="1256"/>
      <c r="BU53" s="1256"/>
      <c r="BV53" s="1256"/>
      <c r="BW53" s="1256"/>
      <c r="BX53" s="1256">
        <v>47.2</v>
      </c>
      <c r="BY53" s="1256"/>
      <c r="BZ53" s="1256"/>
      <c r="CA53" s="1256"/>
      <c r="CB53" s="1256"/>
      <c r="CC53" s="1256"/>
      <c r="CD53" s="1256"/>
      <c r="CE53" s="1256"/>
      <c r="CF53" s="1256">
        <v>42.6</v>
      </c>
      <c r="CG53" s="1256"/>
      <c r="CH53" s="1256"/>
      <c r="CI53" s="1256"/>
      <c r="CJ53" s="1256"/>
      <c r="CK53" s="1256"/>
      <c r="CL53" s="1256"/>
      <c r="CM53" s="1256"/>
      <c r="CN53" s="1256">
        <v>43.4</v>
      </c>
      <c r="CO53" s="1256"/>
      <c r="CP53" s="1256"/>
      <c r="CQ53" s="1256"/>
      <c r="CR53" s="1256"/>
      <c r="CS53" s="1256"/>
      <c r="CT53" s="1256"/>
      <c r="CU53" s="1256"/>
      <c r="CV53" s="1256">
        <v>46.2</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591</v>
      </c>
      <c r="AO55" s="1251"/>
      <c r="AP55" s="1251"/>
      <c r="AQ55" s="1251"/>
      <c r="AR55" s="1251"/>
      <c r="AS55" s="1251"/>
      <c r="AT55" s="1251"/>
      <c r="AU55" s="1251"/>
      <c r="AV55" s="1251"/>
      <c r="AW55" s="1251"/>
      <c r="AX55" s="1251"/>
      <c r="AY55" s="1251"/>
      <c r="AZ55" s="1251"/>
      <c r="BA55" s="1251"/>
      <c r="BB55" s="1255" t="s">
        <v>589</v>
      </c>
      <c r="BC55" s="1255"/>
      <c r="BD55" s="1255"/>
      <c r="BE55" s="1255"/>
      <c r="BF55" s="1255"/>
      <c r="BG55" s="1255"/>
      <c r="BH55" s="1255"/>
      <c r="BI55" s="1255"/>
      <c r="BJ55" s="1255"/>
      <c r="BK55" s="1255"/>
      <c r="BL55" s="1255"/>
      <c r="BM55" s="1255"/>
      <c r="BN55" s="1255"/>
      <c r="BO55" s="1255"/>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590</v>
      </c>
      <c r="BC57" s="1255"/>
      <c r="BD57" s="1255"/>
      <c r="BE57" s="1255"/>
      <c r="BF57" s="1255"/>
      <c r="BG57" s="1255"/>
      <c r="BH57" s="1255"/>
      <c r="BI57" s="1255"/>
      <c r="BJ57" s="1255"/>
      <c r="BK57" s="1255"/>
      <c r="BL57" s="1255"/>
      <c r="BM57" s="1255"/>
      <c r="BN57" s="1255"/>
      <c r="BO57" s="1255"/>
      <c r="BP57" s="1256">
        <v>59.4</v>
      </c>
      <c r="BQ57" s="1256"/>
      <c r="BR57" s="1256"/>
      <c r="BS57" s="1256"/>
      <c r="BT57" s="1256"/>
      <c r="BU57" s="1256"/>
      <c r="BV57" s="1256"/>
      <c r="BW57" s="1256"/>
      <c r="BX57" s="1256">
        <v>60.4</v>
      </c>
      <c r="BY57" s="1256"/>
      <c r="BZ57" s="1256"/>
      <c r="CA57" s="1256"/>
      <c r="CB57" s="1256"/>
      <c r="CC57" s="1256"/>
      <c r="CD57" s="1256"/>
      <c r="CE57" s="1256"/>
      <c r="CF57" s="1256">
        <v>61.5</v>
      </c>
      <c r="CG57" s="1256"/>
      <c r="CH57" s="1256"/>
      <c r="CI57" s="1256"/>
      <c r="CJ57" s="1256"/>
      <c r="CK57" s="1256"/>
      <c r="CL57" s="1256"/>
      <c r="CM57" s="1256"/>
      <c r="CN57" s="1256">
        <v>60.9</v>
      </c>
      <c r="CO57" s="1256"/>
      <c r="CP57" s="1256"/>
      <c r="CQ57" s="1256"/>
      <c r="CR57" s="1256"/>
      <c r="CS57" s="1256"/>
      <c r="CT57" s="1256"/>
      <c r="CU57" s="1256"/>
      <c r="CV57" s="1256">
        <v>62.3</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592</v>
      </c>
    </row>
    <row r="64" spans="1:109" x14ac:dyDescent="0.15">
      <c r="B64" s="1226"/>
      <c r="G64" s="1233"/>
      <c r="I64" s="1266"/>
      <c r="J64" s="1266"/>
      <c r="K64" s="1266"/>
      <c r="L64" s="1266"/>
      <c r="M64" s="1266"/>
      <c r="N64" s="1267"/>
      <c r="AM64" s="1233"/>
      <c r="AN64" s="1233" t="s">
        <v>585</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593</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587</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556</v>
      </c>
      <c r="BQ72" s="1251"/>
      <c r="BR72" s="1251"/>
      <c r="BS72" s="1251"/>
      <c r="BT72" s="1251"/>
      <c r="BU72" s="1251"/>
      <c r="BV72" s="1251"/>
      <c r="BW72" s="1251"/>
      <c r="BX72" s="1251" t="s">
        <v>557</v>
      </c>
      <c r="BY72" s="1251"/>
      <c r="BZ72" s="1251"/>
      <c r="CA72" s="1251"/>
      <c r="CB72" s="1251"/>
      <c r="CC72" s="1251"/>
      <c r="CD72" s="1251"/>
      <c r="CE72" s="1251"/>
      <c r="CF72" s="1251" t="s">
        <v>558</v>
      </c>
      <c r="CG72" s="1251"/>
      <c r="CH72" s="1251"/>
      <c r="CI72" s="1251"/>
      <c r="CJ72" s="1251"/>
      <c r="CK72" s="1251"/>
      <c r="CL72" s="1251"/>
      <c r="CM72" s="1251"/>
      <c r="CN72" s="1251" t="s">
        <v>559</v>
      </c>
      <c r="CO72" s="1251"/>
      <c r="CP72" s="1251"/>
      <c r="CQ72" s="1251"/>
      <c r="CR72" s="1251"/>
      <c r="CS72" s="1251"/>
      <c r="CT72" s="1251"/>
      <c r="CU72" s="1251"/>
      <c r="CV72" s="1251" t="s">
        <v>560</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588</v>
      </c>
      <c r="AO73" s="1255"/>
      <c r="AP73" s="1255"/>
      <c r="AQ73" s="1255"/>
      <c r="AR73" s="1255"/>
      <c r="AS73" s="1255"/>
      <c r="AT73" s="1255"/>
      <c r="AU73" s="1255"/>
      <c r="AV73" s="1255"/>
      <c r="AW73" s="1255"/>
      <c r="AX73" s="1255"/>
      <c r="AY73" s="1255"/>
      <c r="AZ73" s="1255"/>
      <c r="BA73" s="1255"/>
      <c r="BB73" s="1255" t="s">
        <v>589</v>
      </c>
      <c r="BC73" s="1255"/>
      <c r="BD73" s="1255"/>
      <c r="BE73" s="1255"/>
      <c r="BF73" s="1255"/>
      <c r="BG73" s="1255"/>
      <c r="BH73" s="1255"/>
      <c r="BI73" s="1255"/>
      <c r="BJ73" s="1255"/>
      <c r="BK73" s="1255"/>
      <c r="BL73" s="1255"/>
      <c r="BM73" s="1255"/>
      <c r="BN73" s="1255"/>
      <c r="BO73" s="1255"/>
      <c r="BP73" s="1256">
        <v>37</v>
      </c>
      <c r="BQ73" s="1256"/>
      <c r="BR73" s="1256"/>
      <c r="BS73" s="1256"/>
      <c r="BT73" s="1256"/>
      <c r="BU73" s="1256"/>
      <c r="BV73" s="1256"/>
      <c r="BW73" s="1256"/>
      <c r="BX73" s="1256">
        <v>28.9</v>
      </c>
      <c r="BY73" s="1256"/>
      <c r="BZ73" s="1256"/>
      <c r="CA73" s="1256"/>
      <c r="CB73" s="1256"/>
      <c r="CC73" s="1256"/>
      <c r="CD73" s="1256"/>
      <c r="CE73" s="1256"/>
      <c r="CF73" s="1256">
        <v>21.4</v>
      </c>
      <c r="CG73" s="1256"/>
      <c r="CH73" s="1256"/>
      <c r="CI73" s="1256"/>
      <c r="CJ73" s="1256"/>
      <c r="CK73" s="1256"/>
      <c r="CL73" s="1256"/>
      <c r="CM73" s="1256"/>
      <c r="CN73" s="1256">
        <v>44.6</v>
      </c>
      <c r="CO73" s="1256"/>
      <c r="CP73" s="1256"/>
      <c r="CQ73" s="1256"/>
      <c r="CR73" s="1256"/>
      <c r="CS73" s="1256"/>
      <c r="CT73" s="1256"/>
      <c r="CU73" s="1256"/>
      <c r="CV73" s="1256">
        <v>124.2</v>
      </c>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594</v>
      </c>
      <c r="BC75" s="1255"/>
      <c r="BD75" s="1255"/>
      <c r="BE75" s="1255"/>
      <c r="BF75" s="1255"/>
      <c r="BG75" s="1255"/>
      <c r="BH75" s="1255"/>
      <c r="BI75" s="1255"/>
      <c r="BJ75" s="1255"/>
      <c r="BK75" s="1255"/>
      <c r="BL75" s="1255"/>
      <c r="BM75" s="1255"/>
      <c r="BN75" s="1255"/>
      <c r="BO75" s="1255"/>
      <c r="BP75" s="1256">
        <v>6.1</v>
      </c>
      <c r="BQ75" s="1256"/>
      <c r="BR75" s="1256"/>
      <c r="BS75" s="1256"/>
      <c r="BT75" s="1256"/>
      <c r="BU75" s="1256"/>
      <c r="BV75" s="1256"/>
      <c r="BW75" s="1256"/>
      <c r="BX75" s="1256">
        <v>6.9</v>
      </c>
      <c r="BY75" s="1256"/>
      <c r="BZ75" s="1256"/>
      <c r="CA75" s="1256"/>
      <c r="CB75" s="1256"/>
      <c r="CC75" s="1256"/>
      <c r="CD75" s="1256"/>
      <c r="CE75" s="1256"/>
      <c r="CF75" s="1256">
        <v>8</v>
      </c>
      <c r="CG75" s="1256"/>
      <c r="CH75" s="1256"/>
      <c r="CI75" s="1256"/>
      <c r="CJ75" s="1256"/>
      <c r="CK75" s="1256"/>
      <c r="CL75" s="1256"/>
      <c r="CM75" s="1256"/>
      <c r="CN75" s="1256">
        <v>7.6</v>
      </c>
      <c r="CO75" s="1256"/>
      <c r="CP75" s="1256"/>
      <c r="CQ75" s="1256"/>
      <c r="CR75" s="1256"/>
      <c r="CS75" s="1256"/>
      <c r="CT75" s="1256"/>
      <c r="CU75" s="1256"/>
      <c r="CV75" s="1256">
        <v>7.9</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591</v>
      </c>
      <c r="AO77" s="1251"/>
      <c r="AP77" s="1251"/>
      <c r="AQ77" s="1251"/>
      <c r="AR77" s="1251"/>
      <c r="AS77" s="1251"/>
      <c r="AT77" s="1251"/>
      <c r="AU77" s="1251"/>
      <c r="AV77" s="1251"/>
      <c r="AW77" s="1251"/>
      <c r="AX77" s="1251"/>
      <c r="AY77" s="1251"/>
      <c r="AZ77" s="1251"/>
      <c r="BA77" s="1251"/>
      <c r="BB77" s="1255" t="s">
        <v>589</v>
      </c>
      <c r="BC77" s="1255"/>
      <c r="BD77" s="1255"/>
      <c r="BE77" s="1255"/>
      <c r="BF77" s="1255"/>
      <c r="BG77" s="1255"/>
      <c r="BH77" s="1255"/>
      <c r="BI77" s="1255"/>
      <c r="BJ77" s="1255"/>
      <c r="BK77" s="1255"/>
      <c r="BL77" s="1255"/>
      <c r="BM77" s="1255"/>
      <c r="BN77" s="1255"/>
      <c r="BO77" s="1255"/>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594</v>
      </c>
      <c r="BC79" s="1255"/>
      <c r="BD79" s="1255"/>
      <c r="BE79" s="1255"/>
      <c r="BF79" s="1255"/>
      <c r="BG79" s="1255"/>
      <c r="BH79" s="1255"/>
      <c r="BI79" s="1255"/>
      <c r="BJ79" s="1255"/>
      <c r="BK79" s="1255"/>
      <c r="BL79" s="1255"/>
      <c r="BM79" s="1255"/>
      <c r="BN79" s="1255"/>
      <c r="BO79" s="1255"/>
      <c r="BP79" s="1256">
        <v>7.4</v>
      </c>
      <c r="BQ79" s="1256"/>
      <c r="BR79" s="1256"/>
      <c r="BS79" s="1256"/>
      <c r="BT79" s="1256"/>
      <c r="BU79" s="1256"/>
      <c r="BV79" s="1256"/>
      <c r="BW79" s="1256"/>
      <c r="BX79" s="1256">
        <v>7.4</v>
      </c>
      <c r="BY79" s="1256"/>
      <c r="BZ79" s="1256"/>
      <c r="CA79" s="1256"/>
      <c r="CB79" s="1256"/>
      <c r="CC79" s="1256"/>
      <c r="CD79" s="1256"/>
      <c r="CE79" s="1256"/>
      <c r="CF79" s="1256">
        <v>8</v>
      </c>
      <c r="CG79" s="1256"/>
      <c r="CH79" s="1256"/>
      <c r="CI79" s="1256"/>
      <c r="CJ79" s="1256"/>
      <c r="CK79" s="1256"/>
      <c r="CL79" s="1256"/>
      <c r="CM79" s="1256"/>
      <c r="CN79" s="1256">
        <v>6.6</v>
      </c>
      <c r="CO79" s="1256"/>
      <c r="CP79" s="1256"/>
      <c r="CQ79" s="1256"/>
      <c r="CR79" s="1256"/>
      <c r="CS79" s="1256"/>
      <c r="CT79" s="1256"/>
      <c r="CU79" s="1256"/>
      <c r="CV79" s="1256">
        <v>6.8</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sheetProtection algorithmName="SHA-512" hashValue="shMIMvyB8Z3lXENJEdJPupCD1y6BEE/hAheaz/NM8warpz05RcnsTOBe3QRTZEEE/yRM7Kzzwl6HyninEb8oSA==" saltValue="LPGW2jZeWBenTefF4Jkd/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2DB3-9E14-4958-962B-FB9928559D01}">
  <sheetPr>
    <pageSetUpPr fitToPage="1"/>
  </sheetPr>
  <dimension ref="A1:DR125"/>
  <sheetViews>
    <sheetView showGridLines="0" zoomScale="80" zoomScaleNormal="80" zoomScaleSheetLayoutView="70" workbookViewId="0">
      <selection activeCell="BX79" sqref="BX79:CE8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29o6w7c9CErlXXOa6I+WUIsMkJUWk+QhrzLZDh83/S9C7PsMiZm5PxcA05/gEnkWwdm7+LZHPdU8jPKZNrfRsQ==" saltValue="w+5s8oBx7HqTsJNOoysY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08645-407B-4D87-A0A1-01866829D4A5}">
  <sheetPr>
    <pageSetUpPr fitToPage="1"/>
  </sheetPr>
  <dimension ref="A1:DR125"/>
  <sheetViews>
    <sheetView showGridLines="0" topLeftCell="A58" zoomScale="70" zoomScaleNormal="70" zoomScaleSheetLayoutView="55" workbookViewId="0">
      <selection activeCell="BX79" sqref="BX79:CE8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K0OiPThad7zv+GI6RwOVCNUp8W52AjnN2OBCGAoD8BTMUT0W4I1kByv7vtJgtIpFcB77eSPK+/tnO96hqqLkrw==" saltValue="kIfH/8di6s8fID3twLpw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553</v>
      </c>
      <c r="G2" s="151"/>
      <c r="H2" s="152"/>
    </row>
    <row r="3" spans="1:8" x14ac:dyDescent="0.15">
      <c r="A3" s="148" t="s">
        <v>546</v>
      </c>
      <c r="B3" s="153"/>
      <c r="C3" s="154"/>
      <c r="D3" s="155">
        <v>362926</v>
      </c>
      <c r="E3" s="156"/>
      <c r="F3" s="157">
        <v>289738</v>
      </c>
      <c r="G3" s="158"/>
      <c r="H3" s="159"/>
    </row>
    <row r="4" spans="1:8" x14ac:dyDescent="0.15">
      <c r="A4" s="160"/>
      <c r="B4" s="161"/>
      <c r="C4" s="162"/>
      <c r="D4" s="163">
        <v>8429</v>
      </c>
      <c r="E4" s="164"/>
      <c r="F4" s="165">
        <v>156238</v>
      </c>
      <c r="G4" s="166"/>
      <c r="H4" s="167"/>
    </row>
    <row r="5" spans="1:8" x14ac:dyDescent="0.15">
      <c r="A5" s="148" t="s">
        <v>548</v>
      </c>
      <c r="B5" s="153"/>
      <c r="C5" s="154"/>
      <c r="D5" s="155">
        <v>510174</v>
      </c>
      <c r="E5" s="156"/>
      <c r="F5" s="157">
        <v>316937</v>
      </c>
      <c r="G5" s="158"/>
      <c r="H5" s="159"/>
    </row>
    <row r="6" spans="1:8" x14ac:dyDescent="0.15">
      <c r="A6" s="160"/>
      <c r="B6" s="161"/>
      <c r="C6" s="162"/>
      <c r="D6" s="163">
        <v>6224</v>
      </c>
      <c r="E6" s="164"/>
      <c r="F6" s="165">
        <v>199150</v>
      </c>
      <c r="G6" s="166"/>
      <c r="H6" s="167"/>
    </row>
    <row r="7" spans="1:8" x14ac:dyDescent="0.15">
      <c r="A7" s="148" t="s">
        <v>549</v>
      </c>
      <c r="B7" s="153"/>
      <c r="C7" s="154"/>
      <c r="D7" s="155">
        <v>368872</v>
      </c>
      <c r="E7" s="156"/>
      <c r="F7" s="157">
        <v>332350</v>
      </c>
      <c r="G7" s="158"/>
      <c r="H7" s="159"/>
    </row>
    <row r="8" spans="1:8" x14ac:dyDescent="0.15">
      <c r="A8" s="160"/>
      <c r="B8" s="161"/>
      <c r="C8" s="162"/>
      <c r="D8" s="163">
        <v>29528</v>
      </c>
      <c r="E8" s="164"/>
      <c r="F8" s="165">
        <v>200453</v>
      </c>
      <c r="G8" s="166"/>
      <c r="H8" s="167"/>
    </row>
    <row r="9" spans="1:8" x14ac:dyDescent="0.15">
      <c r="A9" s="148" t="s">
        <v>550</v>
      </c>
      <c r="B9" s="153"/>
      <c r="C9" s="154"/>
      <c r="D9" s="155">
        <v>887106</v>
      </c>
      <c r="E9" s="156"/>
      <c r="F9" s="157">
        <v>362690</v>
      </c>
      <c r="G9" s="158"/>
      <c r="H9" s="159"/>
    </row>
    <row r="10" spans="1:8" x14ac:dyDescent="0.15">
      <c r="A10" s="160"/>
      <c r="B10" s="161"/>
      <c r="C10" s="162"/>
      <c r="D10" s="163">
        <v>568358</v>
      </c>
      <c r="E10" s="164"/>
      <c r="F10" s="165">
        <v>172580</v>
      </c>
      <c r="G10" s="166"/>
      <c r="H10" s="167"/>
    </row>
    <row r="11" spans="1:8" x14ac:dyDescent="0.15">
      <c r="A11" s="148" t="s">
        <v>551</v>
      </c>
      <c r="B11" s="153"/>
      <c r="C11" s="154"/>
      <c r="D11" s="155">
        <v>925353</v>
      </c>
      <c r="E11" s="156"/>
      <c r="F11" s="157">
        <v>296093</v>
      </c>
      <c r="G11" s="158"/>
      <c r="H11" s="159"/>
    </row>
    <row r="12" spans="1:8" x14ac:dyDescent="0.15">
      <c r="A12" s="160"/>
      <c r="B12" s="161"/>
      <c r="C12" s="168"/>
      <c r="D12" s="163">
        <v>925353</v>
      </c>
      <c r="E12" s="164"/>
      <c r="F12" s="165">
        <v>140545</v>
      </c>
      <c r="G12" s="166"/>
      <c r="H12" s="167"/>
    </row>
    <row r="13" spans="1:8" x14ac:dyDescent="0.15">
      <c r="A13" s="148"/>
      <c r="B13" s="153"/>
      <c r="C13" s="169"/>
      <c r="D13" s="170">
        <v>610886</v>
      </c>
      <c r="E13" s="171"/>
      <c r="F13" s="172">
        <v>319562</v>
      </c>
      <c r="G13" s="173"/>
      <c r="H13" s="159"/>
    </row>
    <row r="14" spans="1:8" x14ac:dyDescent="0.15">
      <c r="A14" s="160"/>
      <c r="B14" s="161"/>
      <c r="C14" s="162"/>
      <c r="D14" s="163">
        <v>307578</v>
      </c>
      <c r="E14" s="164"/>
      <c r="F14" s="165">
        <v>173793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31.05</v>
      </c>
      <c r="C19" s="174">
        <f>ROUND(VALUE(SUBSTITUTE(実質収支比率等に係る経年分析!G$48,"▲","-")),2)</f>
        <v>18.34</v>
      </c>
      <c r="D19" s="174">
        <f>ROUND(VALUE(SUBSTITUTE(実質収支比率等に係る経年分析!H$48,"▲","-")),2)</f>
        <v>8.1300000000000008</v>
      </c>
      <c r="E19" s="174">
        <f>ROUND(VALUE(SUBSTITUTE(実質収支比率等に係る経年分析!I$48,"▲","-")),2)</f>
        <v>24.8</v>
      </c>
      <c r="F19" s="174">
        <f>ROUND(VALUE(SUBSTITUTE(実質収支比率等に係る経年分析!J$48,"▲","-")),2)</f>
        <v>39.78</v>
      </c>
    </row>
    <row r="20" spans="1:11" x14ac:dyDescent="0.15">
      <c r="A20" s="174" t="s">
        <v>56</v>
      </c>
      <c r="B20" s="174">
        <f>ROUND(VALUE(SUBSTITUTE(実質収支比率等に係る経年分析!F$47,"▲","-")),2)</f>
        <v>35.86</v>
      </c>
      <c r="C20" s="174">
        <f>ROUND(VALUE(SUBSTITUTE(実質収支比率等に係る経年分析!G$47,"▲","-")),2)</f>
        <v>49.07</v>
      </c>
      <c r="D20" s="174">
        <f>ROUND(VALUE(SUBSTITUTE(実質収支比率等に係る経年分析!H$47,"▲","-")),2)</f>
        <v>24.56</v>
      </c>
      <c r="E20" s="174">
        <f>ROUND(VALUE(SUBSTITUTE(実質収支比率等に係る経年分析!I$47,"▲","-")),2)</f>
        <v>58.69</v>
      </c>
      <c r="F20" s="174">
        <f>ROUND(VALUE(SUBSTITUTE(実質収支比率等に係る経年分析!J$47,"▲","-")),2)</f>
        <v>67.260000000000005</v>
      </c>
    </row>
    <row r="21" spans="1:11" x14ac:dyDescent="0.15">
      <c r="A21" s="174" t="s">
        <v>57</v>
      </c>
      <c r="B21" s="174">
        <f>IF(ISNUMBER(VALUE(SUBSTITUTE(実質収支比率等に係る経年分析!F$49,"▲","-"))),ROUND(VALUE(SUBSTITUTE(実質収支比率等に係る経年分析!F$49,"▲","-")),2),NA())</f>
        <v>-20.329999999999998</v>
      </c>
      <c r="C21" s="174">
        <f>IF(ISNUMBER(VALUE(SUBSTITUTE(実質収支比率等に係る経年分析!G$49,"▲","-"))),ROUND(VALUE(SUBSTITUTE(実質収支比率等に係る経年分析!G$49,"▲","-")),2),NA())</f>
        <v>-8.2100000000000009</v>
      </c>
      <c r="D21" s="174">
        <f>IF(ISNUMBER(VALUE(SUBSTITUTE(実質収支比率等に係る経年分析!H$49,"▲","-"))),ROUND(VALUE(SUBSTITUTE(実質収支比率等に係る経年分析!H$49,"▲","-")),2),NA())</f>
        <v>6.59</v>
      </c>
      <c r="E21" s="174">
        <f>IF(ISNUMBER(VALUE(SUBSTITUTE(実質収支比率等に係る経年分析!I$49,"▲","-"))),ROUND(VALUE(SUBSTITUTE(実質収支比率等に係る経年分析!I$49,"▲","-")),2),NA())</f>
        <v>22.11</v>
      </c>
      <c r="F21" s="174">
        <f>IF(ISNUMBER(VALUE(SUBSTITUTE(実質収支比率等に係る経年分析!J$49,"▲","-"))),ROUND(VALUE(SUBSTITUTE(実質収支比率等に係る経年分析!J$49,"▲","-")),2),NA())</f>
        <v>21.61</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簡易水道事業特別会計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4.28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1.42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村民牧場事業特別会計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4.3099999999999996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x14ac:dyDescent="0.15">
      <c r="A34" s="175" t="str">
        <f>IF(連結実質赤字比率に係る赤字・黒字の構成分析!C$36="",NA(),連結実質赤字比率に係る赤字・黒字の構成分析!C$36)</f>
        <v>航路事業特別会計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f>IF(ROUND(VALUE(SUBSTITUTE(連結実質赤字比率に係る赤字・黒字の構成分析!I$36,"▲", "-")), 2) &lt; 0, ABS(ROUND(VALUE(SUBSTITUTE(連結実質赤字比率に係る赤字・黒字の構成分析!I$36,"▲", "-")), 2)), NA())</f>
        <v>6.38</v>
      </c>
      <c r="I34" s="175" t="e">
        <f>IF(ROUND(VALUE(SUBSTITUTE(連結実質赤字比率に係る赤字・黒字の構成分析!I$36,"▲", "-")), 2) &gt;= 0, ABS(ROUND(VALUE(SUBSTITUTE(連結実質赤字比率に係る赤字・黒字の構成分析!I$36,"▲", "-")), 2)), NA())</f>
        <v>#N/A</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0.36</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4.4000000000000004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17.440000000000001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8.1199999999999992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39.78</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89</v>
      </c>
      <c r="E42" s="176"/>
      <c r="F42" s="176"/>
      <c r="G42" s="176">
        <f>'実質公債費比率（分子）の構造'!L$52</f>
        <v>81</v>
      </c>
      <c r="H42" s="176"/>
      <c r="I42" s="176"/>
      <c r="J42" s="176">
        <f>'実質公債費比率（分子）の構造'!M$52</f>
        <v>86</v>
      </c>
      <c r="K42" s="176"/>
      <c r="L42" s="176"/>
      <c r="M42" s="176">
        <f>'実質公債費比率（分子）の構造'!N$52</f>
        <v>84</v>
      </c>
      <c r="N42" s="176"/>
      <c r="O42" s="176"/>
      <c r="P42" s="176">
        <f>'実質公債費比率（分子）の構造'!O$52</f>
        <v>95</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1</v>
      </c>
      <c r="L45" s="176"/>
      <c r="M45" s="176"/>
      <c r="N45" s="176">
        <f>'実質公債費比率（分子）の構造'!O$49</f>
        <v>0</v>
      </c>
      <c r="O45" s="176"/>
      <c r="P45" s="176"/>
    </row>
    <row r="46" spans="1:16" x14ac:dyDescent="0.15">
      <c r="A46" s="176" t="s">
        <v>68</v>
      </c>
      <c r="B46" s="176">
        <f>'実質公債費比率（分子）の構造'!K$48</f>
        <v>3</v>
      </c>
      <c r="C46" s="176"/>
      <c r="D46" s="176"/>
      <c r="E46" s="176">
        <f>'実質公債費比率（分子）の構造'!L$48</f>
        <v>12</v>
      </c>
      <c r="F46" s="176"/>
      <c r="G46" s="176"/>
      <c r="H46" s="176">
        <f>'実質公債費比率（分子）の構造'!M$48</f>
        <v>9</v>
      </c>
      <c r="I46" s="176"/>
      <c r="J46" s="176"/>
      <c r="K46" s="176">
        <f>'実質公債費比率（分子）の構造'!N$48</f>
        <v>5</v>
      </c>
      <c r="L46" s="176"/>
      <c r="M46" s="176"/>
      <c r="N46" s="176">
        <f>'実質公債費比率（分子）の構造'!O$48</f>
        <v>10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123</v>
      </c>
      <c r="C49" s="176"/>
      <c r="D49" s="176"/>
      <c r="E49" s="176">
        <f>'実質公債費比率（分子）の構造'!L$45</f>
        <v>117</v>
      </c>
      <c r="F49" s="176"/>
      <c r="G49" s="176"/>
      <c r="H49" s="176">
        <f>'実質公債費比率（分子）の構造'!M$45</f>
        <v>128</v>
      </c>
      <c r="I49" s="176"/>
      <c r="J49" s="176"/>
      <c r="K49" s="176">
        <f>'実質公債費比率（分子）の構造'!N$45</f>
        <v>119</v>
      </c>
      <c r="L49" s="176"/>
      <c r="M49" s="176"/>
      <c r="N49" s="176">
        <f>'実質公債費比率（分子）の構造'!O$45</f>
        <v>142</v>
      </c>
      <c r="O49" s="176"/>
      <c r="P49" s="176"/>
    </row>
    <row r="50" spans="1:16" x14ac:dyDescent="0.15">
      <c r="A50" s="176" t="s">
        <v>72</v>
      </c>
      <c r="B50" s="176" t="e">
        <f>NA()</f>
        <v>#N/A</v>
      </c>
      <c r="C50" s="176">
        <f>IF(ISNUMBER('実質公債費比率（分子）の構造'!K$53),'実質公債費比率（分子）の構造'!K$53,NA())</f>
        <v>37</v>
      </c>
      <c r="D50" s="176" t="e">
        <f>NA()</f>
        <v>#N/A</v>
      </c>
      <c r="E50" s="176" t="e">
        <f>NA()</f>
        <v>#N/A</v>
      </c>
      <c r="F50" s="176">
        <f>IF(ISNUMBER('実質公債費比率（分子）の構造'!L$53),'実質公債費比率（分子）の構造'!L$53,NA())</f>
        <v>48</v>
      </c>
      <c r="G50" s="176" t="e">
        <f>NA()</f>
        <v>#N/A</v>
      </c>
      <c r="H50" s="176" t="e">
        <f>NA()</f>
        <v>#N/A</v>
      </c>
      <c r="I50" s="176">
        <f>IF(ISNUMBER('実質公債費比率（分子）の構造'!M$53),'実質公債費比率（分子）の構造'!M$53,NA())</f>
        <v>51</v>
      </c>
      <c r="J50" s="176" t="e">
        <f>NA()</f>
        <v>#N/A</v>
      </c>
      <c r="K50" s="176" t="e">
        <f>NA()</f>
        <v>#N/A</v>
      </c>
      <c r="L50" s="176">
        <f>IF(ISNUMBER('実質公債費比率（分子）の構造'!N$53),'実質公債費比率（分子）の構造'!N$53,NA())</f>
        <v>41</v>
      </c>
      <c r="M50" s="176" t="e">
        <f>NA()</f>
        <v>#N/A</v>
      </c>
      <c r="N50" s="176" t="e">
        <f>NA()</f>
        <v>#N/A</v>
      </c>
      <c r="O50" s="176">
        <f>IF(ISNUMBER('実質公債費比率（分子）の構造'!O$53),'実質公債費比率（分子）の構造'!O$53,NA())</f>
        <v>57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819</v>
      </c>
      <c r="E56" s="175"/>
      <c r="F56" s="175"/>
      <c r="G56" s="175">
        <f>'将来負担比率（分子）の構造'!J$52</f>
        <v>864</v>
      </c>
      <c r="H56" s="175"/>
      <c r="I56" s="175"/>
      <c r="J56" s="175">
        <f>'将来負担比率（分子）の構造'!K$52</f>
        <v>1042</v>
      </c>
      <c r="K56" s="175"/>
      <c r="L56" s="175"/>
      <c r="M56" s="175">
        <f>'将来負担比率（分子）の構造'!L$52</f>
        <v>1078</v>
      </c>
      <c r="N56" s="175"/>
      <c r="O56" s="175"/>
      <c r="P56" s="175">
        <f>'将来負担比率（分子）の構造'!M$52</f>
        <v>1096</v>
      </c>
    </row>
    <row r="57" spans="1:16" x14ac:dyDescent="0.15">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712</v>
      </c>
      <c r="E58" s="175"/>
      <c r="F58" s="175"/>
      <c r="G58" s="175">
        <f>'将来負担比率（分子）の構造'!J$50</f>
        <v>801</v>
      </c>
      <c r="H58" s="175"/>
      <c r="I58" s="175"/>
      <c r="J58" s="175">
        <f>'将来負担比率（分子）の構造'!K$50</f>
        <v>643</v>
      </c>
      <c r="K58" s="175"/>
      <c r="L58" s="175"/>
      <c r="M58" s="175">
        <f>'将来負担比率（分子）の構造'!L$50</f>
        <v>729</v>
      </c>
      <c r="N58" s="175"/>
      <c r="O58" s="175"/>
      <c r="P58" s="175">
        <f>'将来負担比率（分子）の構造'!M$50</f>
        <v>708</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73</v>
      </c>
      <c r="C62" s="175"/>
      <c r="D62" s="175"/>
      <c r="E62" s="175">
        <f>'将来負担比率（分子）の構造'!J$45</f>
        <v>64</v>
      </c>
      <c r="F62" s="175"/>
      <c r="G62" s="175"/>
      <c r="H62" s="175">
        <f>'将来負担比率（分子）の構造'!K$45</f>
        <v>36</v>
      </c>
      <c r="I62" s="175"/>
      <c r="J62" s="175"/>
      <c r="K62" s="175" t="str">
        <f>'将来負担比率（分子）の構造'!L$45</f>
        <v>-</v>
      </c>
      <c r="L62" s="175"/>
      <c r="M62" s="175"/>
      <c r="N62" s="175" t="str">
        <f>'将来負担比率（分子）の構造'!M$45</f>
        <v>-</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123</v>
      </c>
      <c r="C64" s="175"/>
      <c r="D64" s="175"/>
      <c r="E64" s="175">
        <f>'将来負担比率（分子）の構造'!J$43</f>
        <v>128</v>
      </c>
      <c r="F64" s="175"/>
      <c r="G64" s="175"/>
      <c r="H64" s="175">
        <f>'将来負担比率（分子）の構造'!K$43</f>
        <v>156</v>
      </c>
      <c r="I64" s="175"/>
      <c r="J64" s="175"/>
      <c r="K64" s="175">
        <f>'将来負担比率（分子）の構造'!L$43</f>
        <v>202</v>
      </c>
      <c r="L64" s="175"/>
      <c r="M64" s="175"/>
      <c r="N64" s="175">
        <f>'将来負担比率（分子）の構造'!M$43</f>
        <v>167</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1551</v>
      </c>
      <c r="C66" s="175"/>
      <c r="D66" s="175"/>
      <c r="E66" s="175">
        <f>'将来負担比率（分子）の構造'!J$41</f>
        <v>1643</v>
      </c>
      <c r="F66" s="175"/>
      <c r="G66" s="175"/>
      <c r="H66" s="175">
        <f>'将来負担比率（分子）の構造'!K$41</f>
        <v>1619</v>
      </c>
      <c r="I66" s="175"/>
      <c r="J66" s="175"/>
      <c r="K66" s="175">
        <f>'将来負担比率（分子）の構造'!L$41</f>
        <v>1900</v>
      </c>
      <c r="L66" s="175"/>
      <c r="M66" s="175"/>
      <c r="N66" s="175">
        <f>'将来負担比率（分子）の構造'!M$41</f>
        <v>2425</v>
      </c>
      <c r="O66" s="175"/>
      <c r="P66" s="175"/>
    </row>
    <row r="67" spans="1:16" x14ac:dyDescent="0.15">
      <c r="A67" s="175" t="s">
        <v>76</v>
      </c>
      <c r="B67" s="175" t="e">
        <f>NA()</f>
        <v>#N/A</v>
      </c>
      <c r="C67" s="175">
        <f>IF(ISNUMBER('将来負担比率（分子）の構造'!I$53), IF('将来負担比率（分子）の構造'!I$53 &lt; 0, 0, '将来負担比率（分子）の構造'!I$53), NA())</f>
        <v>215</v>
      </c>
      <c r="D67" s="175" t="e">
        <f>NA()</f>
        <v>#N/A</v>
      </c>
      <c r="E67" s="175" t="e">
        <f>NA()</f>
        <v>#N/A</v>
      </c>
      <c r="F67" s="175">
        <f>IF(ISNUMBER('将来負担比率（分子）の構造'!J$53), IF('将来負担比率（分子）の構造'!J$53 &lt; 0, 0, '将来負担比率（分子）の構造'!J$53), NA())</f>
        <v>170</v>
      </c>
      <c r="G67" s="175" t="e">
        <f>NA()</f>
        <v>#N/A</v>
      </c>
      <c r="H67" s="175" t="e">
        <f>NA()</f>
        <v>#N/A</v>
      </c>
      <c r="I67" s="175">
        <f>IF(ISNUMBER('将来負担比率（分子）の構造'!K$53), IF('将来負担比率（分子）の構造'!K$53 &lt; 0, 0, '将来負担比率（分子）の構造'!K$53), NA())</f>
        <v>126</v>
      </c>
      <c r="J67" s="175" t="e">
        <f>NA()</f>
        <v>#N/A</v>
      </c>
      <c r="K67" s="175" t="e">
        <f>NA()</f>
        <v>#N/A</v>
      </c>
      <c r="L67" s="175">
        <f>IF(ISNUMBER('将来負担比率（分子）の構造'!L$53), IF('将来負担比率（分子）の構造'!L$53 &lt; 0, 0, '将来負担比率（分子）の構造'!L$53), NA())</f>
        <v>295</v>
      </c>
      <c r="M67" s="175" t="e">
        <f>NA()</f>
        <v>#N/A</v>
      </c>
      <c r="N67" s="175" t="e">
        <f>NA()</f>
        <v>#N/A</v>
      </c>
      <c r="O67" s="175">
        <f>IF(ISNUMBER('将来負担比率（分子）の構造'!M$53), IF('将来負担比率（分子）の構造'!M$53 &lt; 0, 0, '将来負担比率（分子）の構造'!M$53), NA())</f>
        <v>787</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166</v>
      </c>
      <c r="C72" s="179">
        <f>基金残高に係る経年分析!G55</f>
        <v>438</v>
      </c>
      <c r="D72" s="179">
        <f>基金残高に係る経年分析!H55</f>
        <v>490</v>
      </c>
    </row>
    <row r="73" spans="1:16" x14ac:dyDescent="0.15">
      <c r="A73" s="178" t="s">
        <v>79</v>
      </c>
      <c r="B73" s="179">
        <f>基金残高に係る経年分析!F56</f>
        <v>14</v>
      </c>
      <c r="C73" s="179">
        <f>基金残高に係る経年分析!G56</f>
        <v>14</v>
      </c>
      <c r="D73" s="179">
        <f>基金残高に係る経年分析!H56</f>
        <v>14</v>
      </c>
    </row>
    <row r="74" spans="1:16" x14ac:dyDescent="0.15">
      <c r="A74" s="178" t="s">
        <v>80</v>
      </c>
      <c r="B74" s="179">
        <f>基金残高に係る経年分析!F57</f>
        <v>402</v>
      </c>
      <c r="C74" s="179">
        <f>基金残高に係る経年分析!G57</f>
        <v>230</v>
      </c>
      <c r="D74" s="179">
        <f>基金残高に係る経年分析!H57</f>
        <v>157</v>
      </c>
    </row>
  </sheetData>
  <sheetProtection algorithmName="SHA-512" hashValue="eew+ZGtGLswhud6NnG3jh1O9wcoQhoEBAZAQSTGKWRnMipuXfxksJDmXnt6Ruufxo3tRxDXBnU5u6puShQLaRw==" saltValue="VIybbAQy4Pk5aw4qc+hdC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219</v>
      </c>
      <c r="DI1" s="719"/>
      <c r="DJ1" s="719"/>
      <c r="DK1" s="719"/>
      <c r="DL1" s="719"/>
      <c r="DM1" s="719"/>
      <c r="DN1" s="720"/>
      <c r="DO1" s="214"/>
      <c r="DP1" s="718" t="s">
        <v>220</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4" t="s">
        <v>222</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223</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224</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225</v>
      </c>
      <c r="S4" s="675"/>
      <c r="T4" s="675"/>
      <c r="U4" s="675"/>
      <c r="V4" s="675"/>
      <c r="W4" s="675"/>
      <c r="X4" s="675"/>
      <c r="Y4" s="676"/>
      <c r="Z4" s="674" t="s">
        <v>226</v>
      </c>
      <c r="AA4" s="675"/>
      <c r="AB4" s="675"/>
      <c r="AC4" s="676"/>
      <c r="AD4" s="674" t="s">
        <v>227</v>
      </c>
      <c r="AE4" s="675"/>
      <c r="AF4" s="675"/>
      <c r="AG4" s="675"/>
      <c r="AH4" s="675"/>
      <c r="AI4" s="675"/>
      <c r="AJ4" s="675"/>
      <c r="AK4" s="676"/>
      <c r="AL4" s="674" t="s">
        <v>226</v>
      </c>
      <c r="AM4" s="675"/>
      <c r="AN4" s="675"/>
      <c r="AO4" s="676"/>
      <c r="AP4" s="721" t="s">
        <v>228</v>
      </c>
      <c r="AQ4" s="721"/>
      <c r="AR4" s="721"/>
      <c r="AS4" s="721"/>
      <c r="AT4" s="721"/>
      <c r="AU4" s="721"/>
      <c r="AV4" s="721"/>
      <c r="AW4" s="721"/>
      <c r="AX4" s="721"/>
      <c r="AY4" s="721"/>
      <c r="AZ4" s="721"/>
      <c r="BA4" s="721"/>
      <c r="BB4" s="721"/>
      <c r="BC4" s="721"/>
      <c r="BD4" s="721"/>
      <c r="BE4" s="721"/>
      <c r="BF4" s="721"/>
      <c r="BG4" s="721" t="s">
        <v>229</v>
      </c>
      <c r="BH4" s="721"/>
      <c r="BI4" s="721"/>
      <c r="BJ4" s="721"/>
      <c r="BK4" s="721"/>
      <c r="BL4" s="721"/>
      <c r="BM4" s="721"/>
      <c r="BN4" s="721"/>
      <c r="BO4" s="721" t="s">
        <v>226</v>
      </c>
      <c r="BP4" s="721"/>
      <c r="BQ4" s="721"/>
      <c r="BR4" s="721"/>
      <c r="BS4" s="721" t="s">
        <v>230</v>
      </c>
      <c r="BT4" s="721"/>
      <c r="BU4" s="721"/>
      <c r="BV4" s="721"/>
      <c r="BW4" s="721"/>
      <c r="BX4" s="721"/>
      <c r="BY4" s="721"/>
      <c r="BZ4" s="721"/>
      <c r="CA4" s="721"/>
      <c r="CB4" s="721"/>
      <c r="CD4" s="674" t="s">
        <v>231</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232</v>
      </c>
      <c r="C5" s="681"/>
      <c r="D5" s="681"/>
      <c r="E5" s="681"/>
      <c r="F5" s="681"/>
      <c r="G5" s="681"/>
      <c r="H5" s="681"/>
      <c r="I5" s="681"/>
      <c r="J5" s="681"/>
      <c r="K5" s="681"/>
      <c r="L5" s="681"/>
      <c r="M5" s="681"/>
      <c r="N5" s="681"/>
      <c r="O5" s="681"/>
      <c r="P5" s="681"/>
      <c r="Q5" s="682"/>
      <c r="R5" s="677">
        <v>56214</v>
      </c>
      <c r="S5" s="678"/>
      <c r="T5" s="678"/>
      <c r="U5" s="678"/>
      <c r="V5" s="678"/>
      <c r="W5" s="678"/>
      <c r="X5" s="678"/>
      <c r="Y5" s="703"/>
      <c r="Z5" s="716">
        <v>2.2999999999999998</v>
      </c>
      <c r="AA5" s="716"/>
      <c r="AB5" s="716"/>
      <c r="AC5" s="716"/>
      <c r="AD5" s="717">
        <v>56214</v>
      </c>
      <c r="AE5" s="717"/>
      <c r="AF5" s="717"/>
      <c r="AG5" s="717"/>
      <c r="AH5" s="717"/>
      <c r="AI5" s="717"/>
      <c r="AJ5" s="717"/>
      <c r="AK5" s="717"/>
      <c r="AL5" s="704">
        <v>7.5</v>
      </c>
      <c r="AM5" s="686"/>
      <c r="AN5" s="686"/>
      <c r="AO5" s="705"/>
      <c r="AP5" s="680" t="s">
        <v>233</v>
      </c>
      <c r="AQ5" s="681"/>
      <c r="AR5" s="681"/>
      <c r="AS5" s="681"/>
      <c r="AT5" s="681"/>
      <c r="AU5" s="681"/>
      <c r="AV5" s="681"/>
      <c r="AW5" s="681"/>
      <c r="AX5" s="681"/>
      <c r="AY5" s="681"/>
      <c r="AZ5" s="681"/>
      <c r="BA5" s="681"/>
      <c r="BB5" s="681"/>
      <c r="BC5" s="681"/>
      <c r="BD5" s="681"/>
      <c r="BE5" s="681"/>
      <c r="BF5" s="682"/>
      <c r="BG5" s="622">
        <v>56214</v>
      </c>
      <c r="BH5" s="623"/>
      <c r="BI5" s="623"/>
      <c r="BJ5" s="623"/>
      <c r="BK5" s="623"/>
      <c r="BL5" s="623"/>
      <c r="BM5" s="623"/>
      <c r="BN5" s="624"/>
      <c r="BO5" s="660">
        <v>100</v>
      </c>
      <c r="BP5" s="660"/>
      <c r="BQ5" s="660"/>
      <c r="BR5" s="660"/>
      <c r="BS5" s="661" t="s">
        <v>234</v>
      </c>
      <c r="BT5" s="661"/>
      <c r="BU5" s="661"/>
      <c r="BV5" s="661"/>
      <c r="BW5" s="661"/>
      <c r="BX5" s="661"/>
      <c r="BY5" s="661"/>
      <c r="BZ5" s="661"/>
      <c r="CA5" s="661"/>
      <c r="CB5" s="696"/>
      <c r="CD5" s="674" t="s">
        <v>228</v>
      </c>
      <c r="CE5" s="675"/>
      <c r="CF5" s="675"/>
      <c r="CG5" s="675"/>
      <c r="CH5" s="675"/>
      <c r="CI5" s="675"/>
      <c r="CJ5" s="675"/>
      <c r="CK5" s="675"/>
      <c r="CL5" s="675"/>
      <c r="CM5" s="675"/>
      <c r="CN5" s="675"/>
      <c r="CO5" s="675"/>
      <c r="CP5" s="675"/>
      <c r="CQ5" s="676"/>
      <c r="CR5" s="674" t="s">
        <v>235</v>
      </c>
      <c r="CS5" s="675"/>
      <c r="CT5" s="675"/>
      <c r="CU5" s="675"/>
      <c r="CV5" s="675"/>
      <c r="CW5" s="675"/>
      <c r="CX5" s="675"/>
      <c r="CY5" s="676"/>
      <c r="CZ5" s="674" t="s">
        <v>226</v>
      </c>
      <c r="DA5" s="675"/>
      <c r="DB5" s="675"/>
      <c r="DC5" s="676"/>
      <c r="DD5" s="674" t="s">
        <v>236</v>
      </c>
      <c r="DE5" s="675"/>
      <c r="DF5" s="675"/>
      <c r="DG5" s="675"/>
      <c r="DH5" s="675"/>
      <c r="DI5" s="675"/>
      <c r="DJ5" s="675"/>
      <c r="DK5" s="675"/>
      <c r="DL5" s="675"/>
      <c r="DM5" s="675"/>
      <c r="DN5" s="675"/>
      <c r="DO5" s="675"/>
      <c r="DP5" s="676"/>
      <c r="DQ5" s="674" t="s">
        <v>237</v>
      </c>
      <c r="DR5" s="675"/>
      <c r="DS5" s="675"/>
      <c r="DT5" s="675"/>
      <c r="DU5" s="675"/>
      <c r="DV5" s="675"/>
      <c r="DW5" s="675"/>
      <c r="DX5" s="675"/>
      <c r="DY5" s="675"/>
      <c r="DZ5" s="675"/>
      <c r="EA5" s="675"/>
      <c r="EB5" s="675"/>
      <c r="EC5" s="676"/>
    </row>
    <row r="6" spans="2:143" ht="11.25" customHeight="1" x14ac:dyDescent="0.15">
      <c r="B6" s="619" t="s">
        <v>238</v>
      </c>
      <c r="C6" s="620"/>
      <c r="D6" s="620"/>
      <c r="E6" s="620"/>
      <c r="F6" s="620"/>
      <c r="G6" s="620"/>
      <c r="H6" s="620"/>
      <c r="I6" s="620"/>
      <c r="J6" s="620"/>
      <c r="K6" s="620"/>
      <c r="L6" s="620"/>
      <c r="M6" s="620"/>
      <c r="N6" s="620"/>
      <c r="O6" s="620"/>
      <c r="P6" s="620"/>
      <c r="Q6" s="621"/>
      <c r="R6" s="622">
        <v>7085</v>
      </c>
      <c r="S6" s="623"/>
      <c r="T6" s="623"/>
      <c r="U6" s="623"/>
      <c r="V6" s="623"/>
      <c r="W6" s="623"/>
      <c r="X6" s="623"/>
      <c r="Y6" s="624"/>
      <c r="Z6" s="660">
        <v>0.3</v>
      </c>
      <c r="AA6" s="660"/>
      <c r="AB6" s="660"/>
      <c r="AC6" s="660"/>
      <c r="AD6" s="661">
        <v>7085</v>
      </c>
      <c r="AE6" s="661"/>
      <c r="AF6" s="661"/>
      <c r="AG6" s="661"/>
      <c r="AH6" s="661"/>
      <c r="AI6" s="661"/>
      <c r="AJ6" s="661"/>
      <c r="AK6" s="661"/>
      <c r="AL6" s="625">
        <v>0.9</v>
      </c>
      <c r="AM6" s="626"/>
      <c r="AN6" s="626"/>
      <c r="AO6" s="662"/>
      <c r="AP6" s="619" t="s">
        <v>239</v>
      </c>
      <c r="AQ6" s="620"/>
      <c r="AR6" s="620"/>
      <c r="AS6" s="620"/>
      <c r="AT6" s="620"/>
      <c r="AU6" s="620"/>
      <c r="AV6" s="620"/>
      <c r="AW6" s="620"/>
      <c r="AX6" s="620"/>
      <c r="AY6" s="620"/>
      <c r="AZ6" s="620"/>
      <c r="BA6" s="620"/>
      <c r="BB6" s="620"/>
      <c r="BC6" s="620"/>
      <c r="BD6" s="620"/>
      <c r="BE6" s="620"/>
      <c r="BF6" s="621"/>
      <c r="BG6" s="622">
        <v>56214</v>
      </c>
      <c r="BH6" s="623"/>
      <c r="BI6" s="623"/>
      <c r="BJ6" s="623"/>
      <c r="BK6" s="623"/>
      <c r="BL6" s="623"/>
      <c r="BM6" s="623"/>
      <c r="BN6" s="624"/>
      <c r="BO6" s="660">
        <v>100</v>
      </c>
      <c r="BP6" s="660"/>
      <c r="BQ6" s="660"/>
      <c r="BR6" s="660"/>
      <c r="BS6" s="661" t="s">
        <v>140</v>
      </c>
      <c r="BT6" s="661"/>
      <c r="BU6" s="661"/>
      <c r="BV6" s="661"/>
      <c r="BW6" s="661"/>
      <c r="BX6" s="661"/>
      <c r="BY6" s="661"/>
      <c r="BZ6" s="661"/>
      <c r="CA6" s="661"/>
      <c r="CB6" s="696"/>
      <c r="CD6" s="680" t="s">
        <v>240</v>
      </c>
      <c r="CE6" s="681"/>
      <c r="CF6" s="681"/>
      <c r="CG6" s="681"/>
      <c r="CH6" s="681"/>
      <c r="CI6" s="681"/>
      <c r="CJ6" s="681"/>
      <c r="CK6" s="681"/>
      <c r="CL6" s="681"/>
      <c r="CM6" s="681"/>
      <c r="CN6" s="681"/>
      <c r="CO6" s="681"/>
      <c r="CP6" s="681"/>
      <c r="CQ6" s="682"/>
      <c r="CR6" s="622">
        <v>38093</v>
      </c>
      <c r="CS6" s="623"/>
      <c r="CT6" s="623"/>
      <c r="CU6" s="623"/>
      <c r="CV6" s="623"/>
      <c r="CW6" s="623"/>
      <c r="CX6" s="623"/>
      <c r="CY6" s="624"/>
      <c r="CZ6" s="704">
        <v>1.8</v>
      </c>
      <c r="DA6" s="686"/>
      <c r="DB6" s="686"/>
      <c r="DC6" s="706"/>
      <c r="DD6" s="628" t="s">
        <v>131</v>
      </c>
      <c r="DE6" s="623"/>
      <c r="DF6" s="623"/>
      <c r="DG6" s="623"/>
      <c r="DH6" s="623"/>
      <c r="DI6" s="623"/>
      <c r="DJ6" s="623"/>
      <c r="DK6" s="623"/>
      <c r="DL6" s="623"/>
      <c r="DM6" s="623"/>
      <c r="DN6" s="623"/>
      <c r="DO6" s="623"/>
      <c r="DP6" s="624"/>
      <c r="DQ6" s="628">
        <v>38093</v>
      </c>
      <c r="DR6" s="623"/>
      <c r="DS6" s="623"/>
      <c r="DT6" s="623"/>
      <c r="DU6" s="623"/>
      <c r="DV6" s="623"/>
      <c r="DW6" s="623"/>
      <c r="DX6" s="623"/>
      <c r="DY6" s="623"/>
      <c r="DZ6" s="623"/>
      <c r="EA6" s="623"/>
      <c r="EB6" s="623"/>
      <c r="EC6" s="659"/>
    </row>
    <row r="7" spans="2:143" ht="11.25" customHeight="1" x14ac:dyDescent="0.15">
      <c r="B7" s="619" t="s">
        <v>241</v>
      </c>
      <c r="C7" s="620"/>
      <c r="D7" s="620"/>
      <c r="E7" s="620"/>
      <c r="F7" s="620"/>
      <c r="G7" s="620"/>
      <c r="H7" s="620"/>
      <c r="I7" s="620"/>
      <c r="J7" s="620"/>
      <c r="K7" s="620"/>
      <c r="L7" s="620"/>
      <c r="M7" s="620"/>
      <c r="N7" s="620"/>
      <c r="O7" s="620"/>
      <c r="P7" s="620"/>
      <c r="Q7" s="621"/>
      <c r="R7" s="622">
        <v>9</v>
      </c>
      <c r="S7" s="623"/>
      <c r="T7" s="623"/>
      <c r="U7" s="623"/>
      <c r="V7" s="623"/>
      <c r="W7" s="623"/>
      <c r="X7" s="623"/>
      <c r="Y7" s="624"/>
      <c r="Z7" s="660">
        <v>0</v>
      </c>
      <c r="AA7" s="660"/>
      <c r="AB7" s="660"/>
      <c r="AC7" s="660"/>
      <c r="AD7" s="661">
        <v>9</v>
      </c>
      <c r="AE7" s="661"/>
      <c r="AF7" s="661"/>
      <c r="AG7" s="661"/>
      <c r="AH7" s="661"/>
      <c r="AI7" s="661"/>
      <c r="AJ7" s="661"/>
      <c r="AK7" s="661"/>
      <c r="AL7" s="625">
        <v>0</v>
      </c>
      <c r="AM7" s="626"/>
      <c r="AN7" s="626"/>
      <c r="AO7" s="662"/>
      <c r="AP7" s="619" t="s">
        <v>242</v>
      </c>
      <c r="AQ7" s="620"/>
      <c r="AR7" s="620"/>
      <c r="AS7" s="620"/>
      <c r="AT7" s="620"/>
      <c r="AU7" s="620"/>
      <c r="AV7" s="620"/>
      <c r="AW7" s="620"/>
      <c r="AX7" s="620"/>
      <c r="AY7" s="620"/>
      <c r="AZ7" s="620"/>
      <c r="BA7" s="620"/>
      <c r="BB7" s="620"/>
      <c r="BC7" s="620"/>
      <c r="BD7" s="620"/>
      <c r="BE7" s="620"/>
      <c r="BF7" s="621"/>
      <c r="BG7" s="622">
        <v>24076</v>
      </c>
      <c r="BH7" s="623"/>
      <c r="BI7" s="623"/>
      <c r="BJ7" s="623"/>
      <c r="BK7" s="623"/>
      <c r="BL7" s="623"/>
      <c r="BM7" s="623"/>
      <c r="BN7" s="624"/>
      <c r="BO7" s="660">
        <v>42.8</v>
      </c>
      <c r="BP7" s="660"/>
      <c r="BQ7" s="660"/>
      <c r="BR7" s="660"/>
      <c r="BS7" s="661" t="s">
        <v>131</v>
      </c>
      <c r="BT7" s="661"/>
      <c r="BU7" s="661"/>
      <c r="BV7" s="661"/>
      <c r="BW7" s="661"/>
      <c r="BX7" s="661"/>
      <c r="BY7" s="661"/>
      <c r="BZ7" s="661"/>
      <c r="CA7" s="661"/>
      <c r="CB7" s="696"/>
      <c r="CD7" s="619" t="s">
        <v>243</v>
      </c>
      <c r="CE7" s="620"/>
      <c r="CF7" s="620"/>
      <c r="CG7" s="620"/>
      <c r="CH7" s="620"/>
      <c r="CI7" s="620"/>
      <c r="CJ7" s="620"/>
      <c r="CK7" s="620"/>
      <c r="CL7" s="620"/>
      <c r="CM7" s="620"/>
      <c r="CN7" s="620"/>
      <c r="CO7" s="620"/>
      <c r="CP7" s="620"/>
      <c r="CQ7" s="621"/>
      <c r="CR7" s="622">
        <v>1319600</v>
      </c>
      <c r="CS7" s="623"/>
      <c r="CT7" s="623"/>
      <c r="CU7" s="623"/>
      <c r="CV7" s="623"/>
      <c r="CW7" s="623"/>
      <c r="CX7" s="623"/>
      <c r="CY7" s="624"/>
      <c r="CZ7" s="660">
        <v>61.3</v>
      </c>
      <c r="DA7" s="660"/>
      <c r="DB7" s="660"/>
      <c r="DC7" s="660"/>
      <c r="DD7" s="628">
        <v>604312</v>
      </c>
      <c r="DE7" s="623"/>
      <c r="DF7" s="623"/>
      <c r="DG7" s="623"/>
      <c r="DH7" s="623"/>
      <c r="DI7" s="623"/>
      <c r="DJ7" s="623"/>
      <c r="DK7" s="623"/>
      <c r="DL7" s="623"/>
      <c r="DM7" s="623"/>
      <c r="DN7" s="623"/>
      <c r="DO7" s="623"/>
      <c r="DP7" s="624"/>
      <c r="DQ7" s="628">
        <v>475318</v>
      </c>
      <c r="DR7" s="623"/>
      <c r="DS7" s="623"/>
      <c r="DT7" s="623"/>
      <c r="DU7" s="623"/>
      <c r="DV7" s="623"/>
      <c r="DW7" s="623"/>
      <c r="DX7" s="623"/>
      <c r="DY7" s="623"/>
      <c r="DZ7" s="623"/>
      <c r="EA7" s="623"/>
      <c r="EB7" s="623"/>
      <c r="EC7" s="659"/>
    </row>
    <row r="8" spans="2:143" ht="11.25" customHeight="1" x14ac:dyDescent="0.15">
      <c r="B8" s="619" t="s">
        <v>244</v>
      </c>
      <c r="C8" s="620"/>
      <c r="D8" s="620"/>
      <c r="E8" s="620"/>
      <c r="F8" s="620"/>
      <c r="G8" s="620"/>
      <c r="H8" s="620"/>
      <c r="I8" s="620"/>
      <c r="J8" s="620"/>
      <c r="K8" s="620"/>
      <c r="L8" s="620"/>
      <c r="M8" s="620"/>
      <c r="N8" s="620"/>
      <c r="O8" s="620"/>
      <c r="P8" s="620"/>
      <c r="Q8" s="621"/>
      <c r="R8" s="622">
        <v>91</v>
      </c>
      <c r="S8" s="623"/>
      <c r="T8" s="623"/>
      <c r="U8" s="623"/>
      <c r="V8" s="623"/>
      <c r="W8" s="623"/>
      <c r="X8" s="623"/>
      <c r="Y8" s="624"/>
      <c r="Z8" s="660">
        <v>0</v>
      </c>
      <c r="AA8" s="660"/>
      <c r="AB8" s="660"/>
      <c r="AC8" s="660"/>
      <c r="AD8" s="661">
        <v>91</v>
      </c>
      <c r="AE8" s="661"/>
      <c r="AF8" s="661"/>
      <c r="AG8" s="661"/>
      <c r="AH8" s="661"/>
      <c r="AI8" s="661"/>
      <c r="AJ8" s="661"/>
      <c r="AK8" s="661"/>
      <c r="AL8" s="625">
        <v>0</v>
      </c>
      <c r="AM8" s="626"/>
      <c r="AN8" s="626"/>
      <c r="AO8" s="662"/>
      <c r="AP8" s="619" t="s">
        <v>245</v>
      </c>
      <c r="AQ8" s="620"/>
      <c r="AR8" s="620"/>
      <c r="AS8" s="620"/>
      <c r="AT8" s="620"/>
      <c r="AU8" s="620"/>
      <c r="AV8" s="620"/>
      <c r="AW8" s="620"/>
      <c r="AX8" s="620"/>
      <c r="AY8" s="620"/>
      <c r="AZ8" s="620"/>
      <c r="BA8" s="620"/>
      <c r="BB8" s="620"/>
      <c r="BC8" s="620"/>
      <c r="BD8" s="620"/>
      <c r="BE8" s="620"/>
      <c r="BF8" s="621"/>
      <c r="BG8" s="622">
        <v>928</v>
      </c>
      <c r="BH8" s="623"/>
      <c r="BI8" s="623"/>
      <c r="BJ8" s="623"/>
      <c r="BK8" s="623"/>
      <c r="BL8" s="623"/>
      <c r="BM8" s="623"/>
      <c r="BN8" s="624"/>
      <c r="BO8" s="660">
        <v>1.7</v>
      </c>
      <c r="BP8" s="660"/>
      <c r="BQ8" s="660"/>
      <c r="BR8" s="660"/>
      <c r="BS8" s="661" t="s">
        <v>131</v>
      </c>
      <c r="BT8" s="661"/>
      <c r="BU8" s="661"/>
      <c r="BV8" s="661"/>
      <c r="BW8" s="661"/>
      <c r="BX8" s="661"/>
      <c r="BY8" s="661"/>
      <c r="BZ8" s="661"/>
      <c r="CA8" s="661"/>
      <c r="CB8" s="696"/>
      <c r="CD8" s="619" t="s">
        <v>246</v>
      </c>
      <c r="CE8" s="620"/>
      <c r="CF8" s="620"/>
      <c r="CG8" s="620"/>
      <c r="CH8" s="620"/>
      <c r="CI8" s="620"/>
      <c r="CJ8" s="620"/>
      <c r="CK8" s="620"/>
      <c r="CL8" s="620"/>
      <c r="CM8" s="620"/>
      <c r="CN8" s="620"/>
      <c r="CO8" s="620"/>
      <c r="CP8" s="620"/>
      <c r="CQ8" s="621"/>
      <c r="CR8" s="622">
        <v>192596</v>
      </c>
      <c r="CS8" s="623"/>
      <c r="CT8" s="623"/>
      <c r="CU8" s="623"/>
      <c r="CV8" s="623"/>
      <c r="CW8" s="623"/>
      <c r="CX8" s="623"/>
      <c r="CY8" s="624"/>
      <c r="CZ8" s="660">
        <v>8.9</v>
      </c>
      <c r="DA8" s="660"/>
      <c r="DB8" s="660"/>
      <c r="DC8" s="660"/>
      <c r="DD8" s="628" t="s">
        <v>140</v>
      </c>
      <c r="DE8" s="623"/>
      <c r="DF8" s="623"/>
      <c r="DG8" s="623"/>
      <c r="DH8" s="623"/>
      <c r="DI8" s="623"/>
      <c r="DJ8" s="623"/>
      <c r="DK8" s="623"/>
      <c r="DL8" s="623"/>
      <c r="DM8" s="623"/>
      <c r="DN8" s="623"/>
      <c r="DO8" s="623"/>
      <c r="DP8" s="624"/>
      <c r="DQ8" s="628">
        <v>119275</v>
      </c>
      <c r="DR8" s="623"/>
      <c r="DS8" s="623"/>
      <c r="DT8" s="623"/>
      <c r="DU8" s="623"/>
      <c r="DV8" s="623"/>
      <c r="DW8" s="623"/>
      <c r="DX8" s="623"/>
      <c r="DY8" s="623"/>
      <c r="DZ8" s="623"/>
      <c r="EA8" s="623"/>
      <c r="EB8" s="623"/>
      <c r="EC8" s="659"/>
    </row>
    <row r="9" spans="2:143" ht="11.25" customHeight="1" x14ac:dyDescent="0.15">
      <c r="B9" s="619" t="s">
        <v>247</v>
      </c>
      <c r="C9" s="620"/>
      <c r="D9" s="620"/>
      <c r="E9" s="620"/>
      <c r="F9" s="620"/>
      <c r="G9" s="620"/>
      <c r="H9" s="620"/>
      <c r="I9" s="620"/>
      <c r="J9" s="620"/>
      <c r="K9" s="620"/>
      <c r="L9" s="620"/>
      <c r="M9" s="620"/>
      <c r="N9" s="620"/>
      <c r="O9" s="620"/>
      <c r="P9" s="620"/>
      <c r="Q9" s="621"/>
      <c r="R9" s="622">
        <v>87</v>
      </c>
      <c r="S9" s="623"/>
      <c r="T9" s="623"/>
      <c r="U9" s="623"/>
      <c r="V9" s="623"/>
      <c r="W9" s="623"/>
      <c r="X9" s="623"/>
      <c r="Y9" s="624"/>
      <c r="Z9" s="660">
        <v>0</v>
      </c>
      <c r="AA9" s="660"/>
      <c r="AB9" s="660"/>
      <c r="AC9" s="660"/>
      <c r="AD9" s="661">
        <v>87</v>
      </c>
      <c r="AE9" s="661"/>
      <c r="AF9" s="661"/>
      <c r="AG9" s="661"/>
      <c r="AH9" s="661"/>
      <c r="AI9" s="661"/>
      <c r="AJ9" s="661"/>
      <c r="AK9" s="661"/>
      <c r="AL9" s="625">
        <v>0</v>
      </c>
      <c r="AM9" s="626"/>
      <c r="AN9" s="626"/>
      <c r="AO9" s="662"/>
      <c r="AP9" s="619" t="s">
        <v>248</v>
      </c>
      <c r="AQ9" s="620"/>
      <c r="AR9" s="620"/>
      <c r="AS9" s="620"/>
      <c r="AT9" s="620"/>
      <c r="AU9" s="620"/>
      <c r="AV9" s="620"/>
      <c r="AW9" s="620"/>
      <c r="AX9" s="620"/>
      <c r="AY9" s="620"/>
      <c r="AZ9" s="620"/>
      <c r="BA9" s="620"/>
      <c r="BB9" s="620"/>
      <c r="BC9" s="620"/>
      <c r="BD9" s="620"/>
      <c r="BE9" s="620"/>
      <c r="BF9" s="621"/>
      <c r="BG9" s="622">
        <v>20835</v>
      </c>
      <c r="BH9" s="623"/>
      <c r="BI9" s="623"/>
      <c r="BJ9" s="623"/>
      <c r="BK9" s="623"/>
      <c r="BL9" s="623"/>
      <c r="BM9" s="623"/>
      <c r="BN9" s="624"/>
      <c r="BO9" s="660">
        <v>37.1</v>
      </c>
      <c r="BP9" s="660"/>
      <c r="BQ9" s="660"/>
      <c r="BR9" s="660"/>
      <c r="BS9" s="661" t="s">
        <v>140</v>
      </c>
      <c r="BT9" s="661"/>
      <c r="BU9" s="661"/>
      <c r="BV9" s="661"/>
      <c r="BW9" s="661"/>
      <c r="BX9" s="661"/>
      <c r="BY9" s="661"/>
      <c r="BZ9" s="661"/>
      <c r="CA9" s="661"/>
      <c r="CB9" s="696"/>
      <c r="CD9" s="619" t="s">
        <v>249</v>
      </c>
      <c r="CE9" s="620"/>
      <c r="CF9" s="620"/>
      <c r="CG9" s="620"/>
      <c r="CH9" s="620"/>
      <c r="CI9" s="620"/>
      <c r="CJ9" s="620"/>
      <c r="CK9" s="620"/>
      <c r="CL9" s="620"/>
      <c r="CM9" s="620"/>
      <c r="CN9" s="620"/>
      <c r="CO9" s="620"/>
      <c r="CP9" s="620"/>
      <c r="CQ9" s="621"/>
      <c r="CR9" s="622">
        <v>94066</v>
      </c>
      <c r="CS9" s="623"/>
      <c r="CT9" s="623"/>
      <c r="CU9" s="623"/>
      <c r="CV9" s="623"/>
      <c r="CW9" s="623"/>
      <c r="CX9" s="623"/>
      <c r="CY9" s="624"/>
      <c r="CZ9" s="660">
        <v>4.4000000000000004</v>
      </c>
      <c r="DA9" s="660"/>
      <c r="DB9" s="660"/>
      <c r="DC9" s="660"/>
      <c r="DD9" s="628">
        <v>3500</v>
      </c>
      <c r="DE9" s="623"/>
      <c r="DF9" s="623"/>
      <c r="DG9" s="623"/>
      <c r="DH9" s="623"/>
      <c r="DI9" s="623"/>
      <c r="DJ9" s="623"/>
      <c r="DK9" s="623"/>
      <c r="DL9" s="623"/>
      <c r="DM9" s="623"/>
      <c r="DN9" s="623"/>
      <c r="DO9" s="623"/>
      <c r="DP9" s="624"/>
      <c r="DQ9" s="628">
        <v>78501</v>
      </c>
      <c r="DR9" s="623"/>
      <c r="DS9" s="623"/>
      <c r="DT9" s="623"/>
      <c r="DU9" s="623"/>
      <c r="DV9" s="623"/>
      <c r="DW9" s="623"/>
      <c r="DX9" s="623"/>
      <c r="DY9" s="623"/>
      <c r="DZ9" s="623"/>
      <c r="EA9" s="623"/>
      <c r="EB9" s="623"/>
      <c r="EC9" s="659"/>
    </row>
    <row r="10" spans="2:143" ht="11.25" customHeight="1" x14ac:dyDescent="0.15">
      <c r="B10" s="619" t="s">
        <v>250</v>
      </c>
      <c r="C10" s="620"/>
      <c r="D10" s="620"/>
      <c r="E10" s="620"/>
      <c r="F10" s="620"/>
      <c r="G10" s="620"/>
      <c r="H10" s="620"/>
      <c r="I10" s="620"/>
      <c r="J10" s="620"/>
      <c r="K10" s="620"/>
      <c r="L10" s="620"/>
      <c r="M10" s="620"/>
      <c r="N10" s="620"/>
      <c r="O10" s="620"/>
      <c r="P10" s="620"/>
      <c r="Q10" s="621"/>
      <c r="R10" s="622" t="s">
        <v>131</v>
      </c>
      <c r="S10" s="623"/>
      <c r="T10" s="623"/>
      <c r="U10" s="623"/>
      <c r="V10" s="623"/>
      <c r="W10" s="623"/>
      <c r="X10" s="623"/>
      <c r="Y10" s="624"/>
      <c r="Z10" s="660" t="s">
        <v>234</v>
      </c>
      <c r="AA10" s="660"/>
      <c r="AB10" s="660"/>
      <c r="AC10" s="660"/>
      <c r="AD10" s="661" t="s">
        <v>131</v>
      </c>
      <c r="AE10" s="661"/>
      <c r="AF10" s="661"/>
      <c r="AG10" s="661"/>
      <c r="AH10" s="661"/>
      <c r="AI10" s="661"/>
      <c r="AJ10" s="661"/>
      <c r="AK10" s="661"/>
      <c r="AL10" s="625" t="s">
        <v>234</v>
      </c>
      <c r="AM10" s="626"/>
      <c r="AN10" s="626"/>
      <c r="AO10" s="662"/>
      <c r="AP10" s="619" t="s">
        <v>251</v>
      </c>
      <c r="AQ10" s="620"/>
      <c r="AR10" s="620"/>
      <c r="AS10" s="620"/>
      <c r="AT10" s="620"/>
      <c r="AU10" s="620"/>
      <c r="AV10" s="620"/>
      <c r="AW10" s="620"/>
      <c r="AX10" s="620"/>
      <c r="AY10" s="620"/>
      <c r="AZ10" s="620"/>
      <c r="BA10" s="620"/>
      <c r="BB10" s="620"/>
      <c r="BC10" s="620"/>
      <c r="BD10" s="620"/>
      <c r="BE10" s="620"/>
      <c r="BF10" s="621"/>
      <c r="BG10" s="622">
        <v>1910</v>
      </c>
      <c r="BH10" s="623"/>
      <c r="BI10" s="623"/>
      <c r="BJ10" s="623"/>
      <c r="BK10" s="623"/>
      <c r="BL10" s="623"/>
      <c r="BM10" s="623"/>
      <c r="BN10" s="624"/>
      <c r="BO10" s="660">
        <v>3.4</v>
      </c>
      <c r="BP10" s="660"/>
      <c r="BQ10" s="660"/>
      <c r="BR10" s="660"/>
      <c r="BS10" s="661" t="s">
        <v>140</v>
      </c>
      <c r="BT10" s="661"/>
      <c r="BU10" s="661"/>
      <c r="BV10" s="661"/>
      <c r="BW10" s="661"/>
      <c r="BX10" s="661"/>
      <c r="BY10" s="661"/>
      <c r="BZ10" s="661"/>
      <c r="CA10" s="661"/>
      <c r="CB10" s="696"/>
      <c r="CD10" s="619" t="s">
        <v>252</v>
      </c>
      <c r="CE10" s="620"/>
      <c r="CF10" s="620"/>
      <c r="CG10" s="620"/>
      <c r="CH10" s="620"/>
      <c r="CI10" s="620"/>
      <c r="CJ10" s="620"/>
      <c r="CK10" s="620"/>
      <c r="CL10" s="620"/>
      <c r="CM10" s="620"/>
      <c r="CN10" s="620"/>
      <c r="CO10" s="620"/>
      <c r="CP10" s="620"/>
      <c r="CQ10" s="621"/>
      <c r="CR10" s="622" t="s">
        <v>234</v>
      </c>
      <c r="CS10" s="623"/>
      <c r="CT10" s="623"/>
      <c r="CU10" s="623"/>
      <c r="CV10" s="623"/>
      <c r="CW10" s="623"/>
      <c r="CX10" s="623"/>
      <c r="CY10" s="624"/>
      <c r="CZ10" s="660" t="s">
        <v>234</v>
      </c>
      <c r="DA10" s="660"/>
      <c r="DB10" s="660"/>
      <c r="DC10" s="660"/>
      <c r="DD10" s="628" t="s">
        <v>140</v>
      </c>
      <c r="DE10" s="623"/>
      <c r="DF10" s="623"/>
      <c r="DG10" s="623"/>
      <c r="DH10" s="623"/>
      <c r="DI10" s="623"/>
      <c r="DJ10" s="623"/>
      <c r="DK10" s="623"/>
      <c r="DL10" s="623"/>
      <c r="DM10" s="623"/>
      <c r="DN10" s="623"/>
      <c r="DO10" s="623"/>
      <c r="DP10" s="624"/>
      <c r="DQ10" s="628" t="s">
        <v>140</v>
      </c>
      <c r="DR10" s="623"/>
      <c r="DS10" s="623"/>
      <c r="DT10" s="623"/>
      <c r="DU10" s="623"/>
      <c r="DV10" s="623"/>
      <c r="DW10" s="623"/>
      <c r="DX10" s="623"/>
      <c r="DY10" s="623"/>
      <c r="DZ10" s="623"/>
      <c r="EA10" s="623"/>
      <c r="EB10" s="623"/>
      <c r="EC10" s="659"/>
    </row>
    <row r="11" spans="2:143" ht="11.25" customHeight="1" x14ac:dyDescent="0.15">
      <c r="B11" s="619" t="s">
        <v>253</v>
      </c>
      <c r="C11" s="620"/>
      <c r="D11" s="620"/>
      <c r="E11" s="620"/>
      <c r="F11" s="620"/>
      <c r="G11" s="620"/>
      <c r="H11" s="620"/>
      <c r="I11" s="620"/>
      <c r="J11" s="620"/>
      <c r="K11" s="620"/>
      <c r="L11" s="620"/>
      <c r="M11" s="620"/>
      <c r="N11" s="620"/>
      <c r="O11" s="620"/>
      <c r="P11" s="620"/>
      <c r="Q11" s="621"/>
      <c r="R11" s="622">
        <v>16086</v>
      </c>
      <c r="S11" s="623"/>
      <c r="T11" s="623"/>
      <c r="U11" s="623"/>
      <c r="V11" s="623"/>
      <c r="W11" s="623"/>
      <c r="X11" s="623"/>
      <c r="Y11" s="624"/>
      <c r="Z11" s="625">
        <v>0.7</v>
      </c>
      <c r="AA11" s="626"/>
      <c r="AB11" s="626"/>
      <c r="AC11" s="627"/>
      <c r="AD11" s="628">
        <v>16086</v>
      </c>
      <c r="AE11" s="623"/>
      <c r="AF11" s="623"/>
      <c r="AG11" s="623"/>
      <c r="AH11" s="623"/>
      <c r="AI11" s="623"/>
      <c r="AJ11" s="623"/>
      <c r="AK11" s="624"/>
      <c r="AL11" s="625">
        <v>2.1</v>
      </c>
      <c r="AM11" s="626"/>
      <c r="AN11" s="626"/>
      <c r="AO11" s="662"/>
      <c r="AP11" s="619" t="s">
        <v>254</v>
      </c>
      <c r="AQ11" s="620"/>
      <c r="AR11" s="620"/>
      <c r="AS11" s="620"/>
      <c r="AT11" s="620"/>
      <c r="AU11" s="620"/>
      <c r="AV11" s="620"/>
      <c r="AW11" s="620"/>
      <c r="AX11" s="620"/>
      <c r="AY11" s="620"/>
      <c r="AZ11" s="620"/>
      <c r="BA11" s="620"/>
      <c r="BB11" s="620"/>
      <c r="BC11" s="620"/>
      <c r="BD11" s="620"/>
      <c r="BE11" s="620"/>
      <c r="BF11" s="621"/>
      <c r="BG11" s="622">
        <v>403</v>
      </c>
      <c r="BH11" s="623"/>
      <c r="BI11" s="623"/>
      <c r="BJ11" s="623"/>
      <c r="BK11" s="623"/>
      <c r="BL11" s="623"/>
      <c r="BM11" s="623"/>
      <c r="BN11" s="624"/>
      <c r="BO11" s="660">
        <v>0.7</v>
      </c>
      <c r="BP11" s="660"/>
      <c r="BQ11" s="660"/>
      <c r="BR11" s="660"/>
      <c r="BS11" s="661" t="s">
        <v>140</v>
      </c>
      <c r="BT11" s="661"/>
      <c r="BU11" s="661"/>
      <c r="BV11" s="661"/>
      <c r="BW11" s="661"/>
      <c r="BX11" s="661"/>
      <c r="BY11" s="661"/>
      <c r="BZ11" s="661"/>
      <c r="CA11" s="661"/>
      <c r="CB11" s="696"/>
      <c r="CD11" s="619" t="s">
        <v>255</v>
      </c>
      <c r="CE11" s="620"/>
      <c r="CF11" s="620"/>
      <c r="CG11" s="620"/>
      <c r="CH11" s="620"/>
      <c r="CI11" s="620"/>
      <c r="CJ11" s="620"/>
      <c r="CK11" s="620"/>
      <c r="CL11" s="620"/>
      <c r="CM11" s="620"/>
      <c r="CN11" s="620"/>
      <c r="CO11" s="620"/>
      <c r="CP11" s="620"/>
      <c r="CQ11" s="621"/>
      <c r="CR11" s="622">
        <v>99863</v>
      </c>
      <c r="CS11" s="623"/>
      <c r="CT11" s="623"/>
      <c r="CU11" s="623"/>
      <c r="CV11" s="623"/>
      <c r="CW11" s="623"/>
      <c r="CX11" s="623"/>
      <c r="CY11" s="624"/>
      <c r="CZ11" s="660">
        <v>4.5999999999999996</v>
      </c>
      <c r="DA11" s="660"/>
      <c r="DB11" s="660"/>
      <c r="DC11" s="660"/>
      <c r="DD11" s="628">
        <v>1944</v>
      </c>
      <c r="DE11" s="623"/>
      <c r="DF11" s="623"/>
      <c r="DG11" s="623"/>
      <c r="DH11" s="623"/>
      <c r="DI11" s="623"/>
      <c r="DJ11" s="623"/>
      <c r="DK11" s="623"/>
      <c r="DL11" s="623"/>
      <c r="DM11" s="623"/>
      <c r="DN11" s="623"/>
      <c r="DO11" s="623"/>
      <c r="DP11" s="624"/>
      <c r="DQ11" s="628">
        <v>90679</v>
      </c>
      <c r="DR11" s="623"/>
      <c r="DS11" s="623"/>
      <c r="DT11" s="623"/>
      <c r="DU11" s="623"/>
      <c r="DV11" s="623"/>
      <c r="DW11" s="623"/>
      <c r="DX11" s="623"/>
      <c r="DY11" s="623"/>
      <c r="DZ11" s="623"/>
      <c r="EA11" s="623"/>
      <c r="EB11" s="623"/>
      <c r="EC11" s="659"/>
    </row>
    <row r="12" spans="2:143" ht="11.25" customHeight="1" x14ac:dyDescent="0.15">
      <c r="B12" s="619" t="s">
        <v>256</v>
      </c>
      <c r="C12" s="620"/>
      <c r="D12" s="620"/>
      <c r="E12" s="620"/>
      <c r="F12" s="620"/>
      <c r="G12" s="620"/>
      <c r="H12" s="620"/>
      <c r="I12" s="620"/>
      <c r="J12" s="620"/>
      <c r="K12" s="620"/>
      <c r="L12" s="620"/>
      <c r="M12" s="620"/>
      <c r="N12" s="620"/>
      <c r="O12" s="620"/>
      <c r="P12" s="620"/>
      <c r="Q12" s="621"/>
      <c r="R12" s="622" t="s">
        <v>140</v>
      </c>
      <c r="S12" s="623"/>
      <c r="T12" s="623"/>
      <c r="U12" s="623"/>
      <c r="V12" s="623"/>
      <c r="W12" s="623"/>
      <c r="X12" s="623"/>
      <c r="Y12" s="624"/>
      <c r="Z12" s="660" t="s">
        <v>140</v>
      </c>
      <c r="AA12" s="660"/>
      <c r="AB12" s="660"/>
      <c r="AC12" s="660"/>
      <c r="AD12" s="661" t="s">
        <v>131</v>
      </c>
      <c r="AE12" s="661"/>
      <c r="AF12" s="661"/>
      <c r="AG12" s="661"/>
      <c r="AH12" s="661"/>
      <c r="AI12" s="661"/>
      <c r="AJ12" s="661"/>
      <c r="AK12" s="661"/>
      <c r="AL12" s="625" t="s">
        <v>140</v>
      </c>
      <c r="AM12" s="626"/>
      <c r="AN12" s="626"/>
      <c r="AO12" s="662"/>
      <c r="AP12" s="619" t="s">
        <v>257</v>
      </c>
      <c r="AQ12" s="620"/>
      <c r="AR12" s="620"/>
      <c r="AS12" s="620"/>
      <c r="AT12" s="620"/>
      <c r="AU12" s="620"/>
      <c r="AV12" s="620"/>
      <c r="AW12" s="620"/>
      <c r="AX12" s="620"/>
      <c r="AY12" s="620"/>
      <c r="AZ12" s="620"/>
      <c r="BA12" s="620"/>
      <c r="BB12" s="620"/>
      <c r="BC12" s="620"/>
      <c r="BD12" s="620"/>
      <c r="BE12" s="620"/>
      <c r="BF12" s="621"/>
      <c r="BG12" s="622">
        <v>25562</v>
      </c>
      <c r="BH12" s="623"/>
      <c r="BI12" s="623"/>
      <c r="BJ12" s="623"/>
      <c r="BK12" s="623"/>
      <c r="BL12" s="623"/>
      <c r="BM12" s="623"/>
      <c r="BN12" s="624"/>
      <c r="BO12" s="660">
        <v>45.5</v>
      </c>
      <c r="BP12" s="660"/>
      <c r="BQ12" s="660"/>
      <c r="BR12" s="660"/>
      <c r="BS12" s="661" t="s">
        <v>234</v>
      </c>
      <c r="BT12" s="661"/>
      <c r="BU12" s="661"/>
      <c r="BV12" s="661"/>
      <c r="BW12" s="661"/>
      <c r="BX12" s="661"/>
      <c r="BY12" s="661"/>
      <c r="BZ12" s="661"/>
      <c r="CA12" s="661"/>
      <c r="CB12" s="696"/>
      <c r="CD12" s="619" t="s">
        <v>258</v>
      </c>
      <c r="CE12" s="620"/>
      <c r="CF12" s="620"/>
      <c r="CG12" s="620"/>
      <c r="CH12" s="620"/>
      <c r="CI12" s="620"/>
      <c r="CJ12" s="620"/>
      <c r="CK12" s="620"/>
      <c r="CL12" s="620"/>
      <c r="CM12" s="620"/>
      <c r="CN12" s="620"/>
      <c r="CO12" s="620"/>
      <c r="CP12" s="620"/>
      <c r="CQ12" s="621"/>
      <c r="CR12" s="622">
        <v>36133</v>
      </c>
      <c r="CS12" s="623"/>
      <c r="CT12" s="623"/>
      <c r="CU12" s="623"/>
      <c r="CV12" s="623"/>
      <c r="CW12" s="623"/>
      <c r="CX12" s="623"/>
      <c r="CY12" s="624"/>
      <c r="CZ12" s="660">
        <v>1.7</v>
      </c>
      <c r="DA12" s="660"/>
      <c r="DB12" s="660"/>
      <c r="DC12" s="660"/>
      <c r="DD12" s="628" t="s">
        <v>234</v>
      </c>
      <c r="DE12" s="623"/>
      <c r="DF12" s="623"/>
      <c r="DG12" s="623"/>
      <c r="DH12" s="623"/>
      <c r="DI12" s="623"/>
      <c r="DJ12" s="623"/>
      <c r="DK12" s="623"/>
      <c r="DL12" s="623"/>
      <c r="DM12" s="623"/>
      <c r="DN12" s="623"/>
      <c r="DO12" s="623"/>
      <c r="DP12" s="624"/>
      <c r="DQ12" s="628">
        <v>16659</v>
      </c>
      <c r="DR12" s="623"/>
      <c r="DS12" s="623"/>
      <c r="DT12" s="623"/>
      <c r="DU12" s="623"/>
      <c r="DV12" s="623"/>
      <c r="DW12" s="623"/>
      <c r="DX12" s="623"/>
      <c r="DY12" s="623"/>
      <c r="DZ12" s="623"/>
      <c r="EA12" s="623"/>
      <c r="EB12" s="623"/>
      <c r="EC12" s="659"/>
    </row>
    <row r="13" spans="2:143" ht="11.25" customHeight="1" x14ac:dyDescent="0.15">
      <c r="B13" s="619" t="s">
        <v>259</v>
      </c>
      <c r="C13" s="620"/>
      <c r="D13" s="620"/>
      <c r="E13" s="620"/>
      <c r="F13" s="620"/>
      <c r="G13" s="620"/>
      <c r="H13" s="620"/>
      <c r="I13" s="620"/>
      <c r="J13" s="620"/>
      <c r="K13" s="620"/>
      <c r="L13" s="620"/>
      <c r="M13" s="620"/>
      <c r="N13" s="620"/>
      <c r="O13" s="620"/>
      <c r="P13" s="620"/>
      <c r="Q13" s="621"/>
      <c r="R13" s="622" t="s">
        <v>234</v>
      </c>
      <c r="S13" s="623"/>
      <c r="T13" s="623"/>
      <c r="U13" s="623"/>
      <c r="V13" s="623"/>
      <c r="W13" s="623"/>
      <c r="X13" s="623"/>
      <c r="Y13" s="624"/>
      <c r="Z13" s="660" t="s">
        <v>140</v>
      </c>
      <c r="AA13" s="660"/>
      <c r="AB13" s="660"/>
      <c r="AC13" s="660"/>
      <c r="AD13" s="661" t="s">
        <v>131</v>
      </c>
      <c r="AE13" s="661"/>
      <c r="AF13" s="661"/>
      <c r="AG13" s="661"/>
      <c r="AH13" s="661"/>
      <c r="AI13" s="661"/>
      <c r="AJ13" s="661"/>
      <c r="AK13" s="661"/>
      <c r="AL13" s="625" t="s">
        <v>131</v>
      </c>
      <c r="AM13" s="626"/>
      <c r="AN13" s="626"/>
      <c r="AO13" s="662"/>
      <c r="AP13" s="619" t="s">
        <v>260</v>
      </c>
      <c r="AQ13" s="620"/>
      <c r="AR13" s="620"/>
      <c r="AS13" s="620"/>
      <c r="AT13" s="620"/>
      <c r="AU13" s="620"/>
      <c r="AV13" s="620"/>
      <c r="AW13" s="620"/>
      <c r="AX13" s="620"/>
      <c r="AY13" s="620"/>
      <c r="AZ13" s="620"/>
      <c r="BA13" s="620"/>
      <c r="BB13" s="620"/>
      <c r="BC13" s="620"/>
      <c r="BD13" s="620"/>
      <c r="BE13" s="620"/>
      <c r="BF13" s="621"/>
      <c r="BG13" s="622">
        <v>24596</v>
      </c>
      <c r="BH13" s="623"/>
      <c r="BI13" s="623"/>
      <c r="BJ13" s="623"/>
      <c r="BK13" s="623"/>
      <c r="BL13" s="623"/>
      <c r="BM13" s="623"/>
      <c r="BN13" s="624"/>
      <c r="BO13" s="660">
        <v>43.8</v>
      </c>
      <c r="BP13" s="660"/>
      <c r="BQ13" s="660"/>
      <c r="BR13" s="660"/>
      <c r="BS13" s="661" t="s">
        <v>140</v>
      </c>
      <c r="BT13" s="661"/>
      <c r="BU13" s="661"/>
      <c r="BV13" s="661"/>
      <c r="BW13" s="661"/>
      <c r="BX13" s="661"/>
      <c r="BY13" s="661"/>
      <c r="BZ13" s="661"/>
      <c r="CA13" s="661"/>
      <c r="CB13" s="696"/>
      <c r="CD13" s="619" t="s">
        <v>261</v>
      </c>
      <c r="CE13" s="620"/>
      <c r="CF13" s="620"/>
      <c r="CG13" s="620"/>
      <c r="CH13" s="620"/>
      <c r="CI13" s="620"/>
      <c r="CJ13" s="620"/>
      <c r="CK13" s="620"/>
      <c r="CL13" s="620"/>
      <c r="CM13" s="620"/>
      <c r="CN13" s="620"/>
      <c r="CO13" s="620"/>
      <c r="CP13" s="620"/>
      <c r="CQ13" s="621"/>
      <c r="CR13" s="622">
        <v>40926</v>
      </c>
      <c r="CS13" s="623"/>
      <c r="CT13" s="623"/>
      <c r="CU13" s="623"/>
      <c r="CV13" s="623"/>
      <c r="CW13" s="623"/>
      <c r="CX13" s="623"/>
      <c r="CY13" s="624"/>
      <c r="CZ13" s="660">
        <v>1.9</v>
      </c>
      <c r="DA13" s="660"/>
      <c r="DB13" s="660"/>
      <c r="DC13" s="660"/>
      <c r="DD13" s="628">
        <v>6529</v>
      </c>
      <c r="DE13" s="623"/>
      <c r="DF13" s="623"/>
      <c r="DG13" s="623"/>
      <c r="DH13" s="623"/>
      <c r="DI13" s="623"/>
      <c r="DJ13" s="623"/>
      <c r="DK13" s="623"/>
      <c r="DL13" s="623"/>
      <c r="DM13" s="623"/>
      <c r="DN13" s="623"/>
      <c r="DO13" s="623"/>
      <c r="DP13" s="624"/>
      <c r="DQ13" s="628">
        <v>16494</v>
      </c>
      <c r="DR13" s="623"/>
      <c r="DS13" s="623"/>
      <c r="DT13" s="623"/>
      <c r="DU13" s="623"/>
      <c r="DV13" s="623"/>
      <c r="DW13" s="623"/>
      <c r="DX13" s="623"/>
      <c r="DY13" s="623"/>
      <c r="DZ13" s="623"/>
      <c r="EA13" s="623"/>
      <c r="EB13" s="623"/>
      <c r="EC13" s="659"/>
    </row>
    <row r="14" spans="2:143" ht="11.25" customHeight="1" x14ac:dyDescent="0.15">
      <c r="B14" s="619" t="s">
        <v>262</v>
      </c>
      <c r="C14" s="620"/>
      <c r="D14" s="620"/>
      <c r="E14" s="620"/>
      <c r="F14" s="620"/>
      <c r="G14" s="620"/>
      <c r="H14" s="620"/>
      <c r="I14" s="620"/>
      <c r="J14" s="620"/>
      <c r="K14" s="620"/>
      <c r="L14" s="620"/>
      <c r="M14" s="620"/>
      <c r="N14" s="620"/>
      <c r="O14" s="620"/>
      <c r="P14" s="620"/>
      <c r="Q14" s="621"/>
      <c r="R14" s="622">
        <v>7</v>
      </c>
      <c r="S14" s="623"/>
      <c r="T14" s="623"/>
      <c r="U14" s="623"/>
      <c r="V14" s="623"/>
      <c r="W14" s="623"/>
      <c r="X14" s="623"/>
      <c r="Y14" s="624"/>
      <c r="Z14" s="660">
        <v>0</v>
      </c>
      <c r="AA14" s="660"/>
      <c r="AB14" s="660"/>
      <c r="AC14" s="660"/>
      <c r="AD14" s="661">
        <v>7</v>
      </c>
      <c r="AE14" s="661"/>
      <c r="AF14" s="661"/>
      <c r="AG14" s="661"/>
      <c r="AH14" s="661"/>
      <c r="AI14" s="661"/>
      <c r="AJ14" s="661"/>
      <c r="AK14" s="661"/>
      <c r="AL14" s="625">
        <v>0</v>
      </c>
      <c r="AM14" s="626"/>
      <c r="AN14" s="626"/>
      <c r="AO14" s="662"/>
      <c r="AP14" s="619" t="s">
        <v>263</v>
      </c>
      <c r="AQ14" s="620"/>
      <c r="AR14" s="620"/>
      <c r="AS14" s="620"/>
      <c r="AT14" s="620"/>
      <c r="AU14" s="620"/>
      <c r="AV14" s="620"/>
      <c r="AW14" s="620"/>
      <c r="AX14" s="620"/>
      <c r="AY14" s="620"/>
      <c r="AZ14" s="620"/>
      <c r="BA14" s="620"/>
      <c r="BB14" s="620"/>
      <c r="BC14" s="620"/>
      <c r="BD14" s="620"/>
      <c r="BE14" s="620"/>
      <c r="BF14" s="621"/>
      <c r="BG14" s="622">
        <v>3358</v>
      </c>
      <c r="BH14" s="623"/>
      <c r="BI14" s="623"/>
      <c r="BJ14" s="623"/>
      <c r="BK14" s="623"/>
      <c r="BL14" s="623"/>
      <c r="BM14" s="623"/>
      <c r="BN14" s="624"/>
      <c r="BO14" s="660">
        <v>6</v>
      </c>
      <c r="BP14" s="660"/>
      <c r="BQ14" s="660"/>
      <c r="BR14" s="660"/>
      <c r="BS14" s="661" t="s">
        <v>131</v>
      </c>
      <c r="BT14" s="661"/>
      <c r="BU14" s="661"/>
      <c r="BV14" s="661"/>
      <c r="BW14" s="661"/>
      <c r="BX14" s="661"/>
      <c r="BY14" s="661"/>
      <c r="BZ14" s="661"/>
      <c r="CA14" s="661"/>
      <c r="CB14" s="696"/>
      <c r="CD14" s="619" t="s">
        <v>264</v>
      </c>
      <c r="CE14" s="620"/>
      <c r="CF14" s="620"/>
      <c r="CG14" s="620"/>
      <c r="CH14" s="620"/>
      <c r="CI14" s="620"/>
      <c r="CJ14" s="620"/>
      <c r="CK14" s="620"/>
      <c r="CL14" s="620"/>
      <c r="CM14" s="620"/>
      <c r="CN14" s="620"/>
      <c r="CO14" s="620"/>
      <c r="CP14" s="620"/>
      <c r="CQ14" s="621"/>
      <c r="CR14" s="622">
        <v>8457</v>
      </c>
      <c r="CS14" s="623"/>
      <c r="CT14" s="623"/>
      <c r="CU14" s="623"/>
      <c r="CV14" s="623"/>
      <c r="CW14" s="623"/>
      <c r="CX14" s="623"/>
      <c r="CY14" s="624"/>
      <c r="CZ14" s="660">
        <v>0.4</v>
      </c>
      <c r="DA14" s="660"/>
      <c r="DB14" s="660"/>
      <c r="DC14" s="660"/>
      <c r="DD14" s="628" t="s">
        <v>140</v>
      </c>
      <c r="DE14" s="623"/>
      <c r="DF14" s="623"/>
      <c r="DG14" s="623"/>
      <c r="DH14" s="623"/>
      <c r="DI14" s="623"/>
      <c r="DJ14" s="623"/>
      <c r="DK14" s="623"/>
      <c r="DL14" s="623"/>
      <c r="DM14" s="623"/>
      <c r="DN14" s="623"/>
      <c r="DO14" s="623"/>
      <c r="DP14" s="624"/>
      <c r="DQ14" s="628">
        <v>8457</v>
      </c>
      <c r="DR14" s="623"/>
      <c r="DS14" s="623"/>
      <c r="DT14" s="623"/>
      <c r="DU14" s="623"/>
      <c r="DV14" s="623"/>
      <c r="DW14" s="623"/>
      <c r="DX14" s="623"/>
      <c r="DY14" s="623"/>
      <c r="DZ14" s="623"/>
      <c r="EA14" s="623"/>
      <c r="EB14" s="623"/>
      <c r="EC14" s="659"/>
    </row>
    <row r="15" spans="2:143" ht="11.25" customHeight="1" x14ac:dyDescent="0.15">
      <c r="B15" s="619" t="s">
        <v>265</v>
      </c>
      <c r="C15" s="620"/>
      <c r="D15" s="620"/>
      <c r="E15" s="620"/>
      <c r="F15" s="620"/>
      <c r="G15" s="620"/>
      <c r="H15" s="620"/>
      <c r="I15" s="620"/>
      <c r="J15" s="620"/>
      <c r="K15" s="620"/>
      <c r="L15" s="620"/>
      <c r="M15" s="620"/>
      <c r="N15" s="620"/>
      <c r="O15" s="620"/>
      <c r="P15" s="620"/>
      <c r="Q15" s="621"/>
      <c r="R15" s="622" t="s">
        <v>234</v>
      </c>
      <c r="S15" s="623"/>
      <c r="T15" s="623"/>
      <c r="U15" s="623"/>
      <c r="V15" s="623"/>
      <c r="W15" s="623"/>
      <c r="X15" s="623"/>
      <c r="Y15" s="624"/>
      <c r="Z15" s="660" t="s">
        <v>131</v>
      </c>
      <c r="AA15" s="660"/>
      <c r="AB15" s="660"/>
      <c r="AC15" s="660"/>
      <c r="AD15" s="661" t="s">
        <v>234</v>
      </c>
      <c r="AE15" s="661"/>
      <c r="AF15" s="661"/>
      <c r="AG15" s="661"/>
      <c r="AH15" s="661"/>
      <c r="AI15" s="661"/>
      <c r="AJ15" s="661"/>
      <c r="AK15" s="661"/>
      <c r="AL15" s="625" t="s">
        <v>131</v>
      </c>
      <c r="AM15" s="626"/>
      <c r="AN15" s="626"/>
      <c r="AO15" s="662"/>
      <c r="AP15" s="619" t="s">
        <v>266</v>
      </c>
      <c r="AQ15" s="620"/>
      <c r="AR15" s="620"/>
      <c r="AS15" s="620"/>
      <c r="AT15" s="620"/>
      <c r="AU15" s="620"/>
      <c r="AV15" s="620"/>
      <c r="AW15" s="620"/>
      <c r="AX15" s="620"/>
      <c r="AY15" s="620"/>
      <c r="AZ15" s="620"/>
      <c r="BA15" s="620"/>
      <c r="BB15" s="620"/>
      <c r="BC15" s="620"/>
      <c r="BD15" s="620"/>
      <c r="BE15" s="620"/>
      <c r="BF15" s="621"/>
      <c r="BG15" s="622">
        <v>3218</v>
      </c>
      <c r="BH15" s="623"/>
      <c r="BI15" s="623"/>
      <c r="BJ15" s="623"/>
      <c r="BK15" s="623"/>
      <c r="BL15" s="623"/>
      <c r="BM15" s="623"/>
      <c r="BN15" s="624"/>
      <c r="BO15" s="660">
        <v>5.7</v>
      </c>
      <c r="BP15" s="660"/>
      <c r="BQ15" s="660"/>
      <c r="BR15" s="660"/>
      <c r="BS15" s="661" t="s">
        <v>234</v>
      </c>
      <c r="BT15" s="661"/>
      <c r="BU15" s="661"/>
      <c r="BV15" s="661"/>
      <c r="BW15" s="661"/>
      <c r="BX15" s="661"/>
      <c r="BY15" s="661"/>
      <c r="BZ15" s="661"/>
      <c r="CA15" s="661"/>
      <c r="CB15" s="696"/>
      <c r="CD15" s="619" t="s">
        <v>267</v>
      </c>
      <c r="CE15" s="620"/>
      <c r="CF15" s="620"/>
      <c r="CG15" s="620"/>
      <c r="CH15" s="620"/>
      <c r="CI15" s="620"/>
      <c r="CJ15" s="620"/>
      <c r="CK15" s="620"/>
      <c r="CL15" s="620"/>
      <c r="CM15" s="620"/>
      <c r="CN15" s="620"/>
      <c r="CO15" s="620"/>
      <c r="CP15" s="620"/>
      <c r="CQ15" s="621"/>
      <c r="CR15" s="622">
        <v>154721</v>
      </c>
      <c r="CS15" s="623"/>
      <c r="CT15" s="623"/>
      <c r="CU15" s="623"/>
      <c r="CV15" s="623"/>
      <c r="CW15" s="623"/>
      <c r="CX15" s="623"/>
      <c r="CY15" s="624"/>
      <c r="CZ15" s="660">
        <v>7.2</v>
      </c>
      <c r="DA15" s="660"/>
      <c r="DB15" s="660"/>
      <c r="DC15" s="660"/>
      <c r="DD15" s="628" t="s">
        <v>140</v>
      </c>
      <c r="DE15" s="623"/>
      <c r="DF15" s="623"/>
      <c r="DG15" s="623"/>
      <c r="DH15" s="623"/>
      <c r="DI15" s="623"/>
      <c r="DJ15" s="623"/>
      <c r="DK15" s="623"/>
      <c r="DL15" s="623"/>
      <c r="DM15" s="623"/>
      <c r="DN15" s="623"/>
      <c r="DO15" s="623"/>
      <c r="DP15" s="624"/>
      <c r="DQ15" s="628">
        <v>126165</v>
      </c>
      <c r="DR15" s="623"/>
      <c r="DS15" s="623"/>
      <c r="DT15" s="623"/>
      <c r="DU15" s="623"/>
      <c r="DV15" s="623"/>
      <c r="DW15" s="623"/>
      <c r="DX15" s="623"/>
      <c r="DY15" s="623"/>
      <c r="DZ15" s="623"/>
      <c r="EA15" s="623"/>
      <c r="EB15" s="623"/>
      <c r="EC15" s="659"/>
    </row>
    <row r="16" spans="2:143" ht="11.25" customHeight="1" x14ac:dyDescent="0.15">
      <c r="B16" s="619" t="s">
        <v>268</v>
      </c>
      <c r="C16" s="620"/>
      <c r="D16" s="620"/>
      <c r="E16" s="620"/>
      <c r="F16" s="620"/>
      <c r="G16" s="620"/>
      <c r="H16" s="620"/>
      <c r="I16" s="620"/>
      <c r="J16" s="620"/>
      <c r="K16" s="620"/>
      <c r="L16" s="620"/>
      <c r="M16" s="620"/>
      <c r="N16" s="620"/>
      <c r="O16" s="620"/>
      <c r="P16" s="620"/>
      <c r="Q16" s="621"/>
      <c r="R16" s="622">
        <v>678</v>
      </c>
      <c r="S16" s="623"/>
      <c r="T16" s="623"/>
      <c r="U16" s="623"/>
      <c r="V16" s="623"/>
      <c r="W16" s="623"/>
      <c r="X16" s="623"/>
      <c r="Y16" s="624"/>
      <c r="Z16" s="660">
        <v>0</v>
      </c>
      <c r="AA16" s="660"/>
      <c r="AB16" s="660"/>
      <c r="AC16" s="660"/>
      <c r="AD16" s="661">
        <v>678</v>
      </c>
      <c r="AE16" s="661"/>
      <c r="AF16" s="661"/>
      <c r="AG16" s="661"/>
      <c r="AH16" s="661"/>
      <c r="AI16" s="661"/>
      <c r="AJ16" s="661"/>
      <c r="AK16" s="661"/>
      <c r="AL16" s="625">
        <v>0.1</v>
      </c>
      <c r="AM16" s="626"/>
      <c r="AN16" s="626"/>
      <c r="AO16" s="662"/>
      <c r="AP16" s="619" t="s">
        <v>269</v>
      </c>
      <c r="AQ16" s="620"/>
      <c r="AR16" s="620"/>
      <c r="AS16" s="620"/>
      <c r="AT16" s="620"/>
      <c r="AU16" s="620"/>
      <c r="AV16" s="620"/>
      <c r="AW16" s="620"/>
      <c r="AX16" s="620"/>
      <c r="AY16" s="620"/>
      <c r="AZ16" s="620"/>
      <c r="BA16" s="620"/>
      <c r="BB16" s="620"/>
      <c r="BC16" s="620"/>
      <c r="BD16" s="620"/>
      <c r="BE16" s="620"/>
      <c r="BF16" s="621"/>
      <c r="BG16" s="622" t="s">
        <v>140</v>
      </c>
      <c r="BH16" s="623"/>
      <c r="BI16" s="623"/>
      <c r="BJ16" s="623"/>
      <c r="BK16" s="623"/>
      <c r="BL16" s="623"/>
      <c r="BM16" s="623"/>
      <c r="BN16" s="624"/>
      <c r="BO16" s="660" t="s">
        <v>131</v>
      </c>
      <c r="BP16" s="660"/>
      <c r="BQ16" s="660"/>
      <c r="BR16" s="660"/>
      <c r="BS16" s="661" t="s">
        <v>140</v>
      </c>
      <c r="BT16" s="661"/>
      <c r="BU16" s="661"/>
      <c r="BV16" s="661"/>
      <c r="BW16" s="661"/>
      <c r="BX16" s="661"/>
      <c r="BY16" s="661"/>
      <c r="BZ16" s="661"/>
      <c r="CA16" s="661"/>
      <c r="CB16" s="696"/>
      <c r="CD16" s="619" t="s">
        <v>270</v>
      </c>
      <c r="CE16" s="620"/>
      <c r="CF16" s="620"/>
      <c r="CG16" s="620"/>
      <c r="CH16" s="620"/>
      <c r="CI16" s="620"/>
      <c r="CJ16" s="620"/>
      <c r="CK16" s="620"/>
      <c r="CL16" s="620"/>
      <c r="CM16" s="620"/>
      <c r="CN16" s="620"/>
      <c r="CO16" s="620"/>
      <c r="CP16" s="620"/>
      <c r="CQ16" s="621"/>
      <c r="CR16" s="622" t="s">
        <v>131</v>
      </c>
      <c r="CS16" s="623"/>
      <c r="CT16" s="623"/>
      <c r="CU16" s="623"/>
      <c r="CV16" s="623"/>
      <c r="CW16" s="623"/>
      <c r="CX16" s="623"/>
      <c r="CY16" s="624"/>
      <c r="CZ16" s="660" t="s">
        <v>234</v>
      </c>
      <c r="DA16" s="660"/>
      <c r="DB16" s="660"/>
      <c r="DC16" s="660"/>
      <c r="DD16" s="628" t="s">
        <v>140</v>
      </c>
      <c r="DE16" s="623"/>
      <c r="DF16" s="623"/>
      <c r="DG16" s="623"/>
      <c r="DH16" s="623"/>
      <c r="DI16" s="623"/>
      <c r="DJ16" s="623"/>
      <c r="DK16" s="623"/>
      <c r="DL16" s="623"/>
      <c r="DM16" s="623"/>
      <c r="DN16" s="623"/>
      <c r="DO16" s="623"/>
      <c r="DP16" s="624"/>
      <c r="DQ16" s="628" t="s">
        <v>234</v>
      </c>
      <c r="DR16" s="623"/>
      <c r="DS16" s="623"/>
      <c r="DT16" s="623"/>
      <c r="DU16" s="623"/>
      <c r="DV16" s="623"/>
      <c r="DW16" s="623"/>
      <c r="DX16" s="623"/>
      <c r="DY16" s="623"/>
      <c r="DZ16" s="623"/>
      <c r="EA16" s="623"/>
      <c r="EB16" s="623"/>
      <c r="EC16" s="659"/>
    </row>
    <row r="17" spans="2:133" ht="11.25" customHeight="1" x14ac:dyDescent="0.15">
      <c r="B17" s="619" t="s">
        <v>271</v>
      </c>
      <c r="C17" s="620"/>
      <c r="D17" s="620"/>
      <c r="E17" s="620"/>
      <c r="F17" s="620"/>
      <c r="G17" s="620"/>
      <c r="H17" s="620"/>
      <c r="I17" s="620"/>
      <c r="J17" s="620"/>
      <c r="K17" s="620"/>
      <c r="L17" s="620"/>
      <c r="M17" s="620"/>
      <c r="N17" s="620"/>
      <c r="O17" s="620"/>
      <c r="P17" s="620"/>
      <c r="Q17" s="621"/>
      <c r="R17" s="622">
        <v>620</v>
      </c>
      <c r="S17" s="623"/>
      <c r="T17" s="623"/>
      <c r="U17" s="623"/>
      <c r="V17" s="623"/>
      <c r="W17" s="623"/>
      <c r="X17" s="623"/>
      <c r="Y17" s="624"/>
      <c r="Z17" s="660">
        <v>0</v>
      </c>
      <c r="AA17" s="660"/>
      <c r="AB17" s="660"/>
      <c r="AC17" s="660"/>
      <c r="AD17" s="661">
        <v>620</v>
      </c>
      <c r="AE17" s="661"/>
      <c r="AF17" s="661"/>
      <c r="AG17" s="661"/>
      <c r="AH17" s="661"/>
      <c r="AI17" s="661"/>
      <c r="AJ17" s="661"/>
      <c r="AK17" s="661"/>
      <c r="AL17" s="625">
        <v>0.1</v>
      </c>
      <c r="AM17" s="626"/>
      <c r="AN17" s="626"/>
      <c r="AO17" s="662"/>
      <c r="AP17" s="619" t="s">
        <v>272</v>
      </c>
      <c r="AQ17" s="620"/>
      <c r="AR17" s="620"/>
      <c r="AS17" s="620"/>
      <c r="AT17" s="620"/>
      <c r="AU17" s="620"/>
      <c r="AV17" s="620"/>
      <c r="AW17" s="620"/>
      <c r="AX17" s="620"/>
      <c r="AY17" s="620"/>
      <c r="AZ17" s="620"/>
      <c r="BA17" s="620"/>
      <c r="BB17" s="620"/>
      <c r="BC17" s="620"/>
      <c r="BD17" s="620"/>
      <c r="BE17" s="620"/>
      <c r="BF17" s="621"/>
      <c r="BG17" s="622" t="s">
        <v>234</v>
      </c>
      <c r="BH17" s="623"/>
      <c r="BI17" s="623"/>
      <c r="BJ17" s="623"/>
      <c r="BK17" s="623"/>
      <c r="BL17" s="623"/>
      <c r="BM17" s="623"/>
      <c r="BN17" s="624"/>
      <c r="BO17" s="660" t="s">
        <v>131</v>
      </c>
      <c r="BP17" s="660"/>
      <c r="BQ17" s="660"/>
      <c r="BR17" s="660"/>
      <c r="BS17" s="661" t="s">
        <v>234</v>
      </c>
      <c r="BT17" s="661"/>
      <c r="BU17" s="661"/>
      <c r="BV17" s="661"/>
      <c r="BW17" s="661"/>
      <c r="BX17" s="661"/>
      <c r="BY17" s="661"/>
      <c r="BZ17" s="661"/>
      <c r="CA17" s="661"/>
      <c r="CB17" s="696"/>
      <c r="CD17" s="619" t="s">
        <v>273</v>
      </c>
      <c r="CE17" s="620"/>
      <c r="CF17" s="620"/>
      <c r="CG17" s="620"/>
      <c r="CH17" s="620"/>
      <c r="CI17" s="620"/>
      <c r="CJ17" s="620"/>
      <c r="CK17" s="620"/>
      <c r="CL17" s="620"/>
      <c r="CM17" s="620"/>
      <c r="CN17" s="620"/>
      <c r="CO17" s="620"/>
      <c r="CP17" s="620"/>
      <c r="CQ17" s="621"/>
      <c r="CR17" s="622">
        <v>142028</v>
      </c>
      <c r="CS17" s="623"/>
      <c r="CT17" s="623"/>
      <c r="CU17" s="623"/>
      <c r="CV17" s="623"/>
      <c r="CW17" s="623"/>
      <c r="CX17" s="623"/>
      <c r="CY17" s="624"/>
      <c r="CZ17" s="660">
        <v>6.6</v>
      </c>
      <c r="DA17" s="660"/>
      <c r="DB17" s="660"/>
      <c r="DC17" s="660"/>
      <c r="DD17" s="628" t="s">
        <v>131</v>
      </c>
      <c r="DE17" s="623"/>
      <c r="DF17" s="623"/>
      <c r="DG17" s="623"/>
      <c r="DH17" s="623"/>
      <c r="DI17" s="623"/>
      <c r="DJ17" s="623"/>
      <c r="DK17" s="623"/>
      <c r="DL17" s="623"/>
      <c r="DM17" s="623"/>
      <c r="DN17" s="623"/>
      <c r="DO17" s="623"/>
      <c r="DP17" s="624"/>
      <c r="DQ17" s="628">
        <v>142028</v>
      </c>
      <c r="DR17" s="623"/>
      <c r="DS17" s="623"/>
      <c r="DT17" s="623"/>
      <c r="DU17" s="623"/>
      <c r="DV17" s="623"/>
      <c r="DW17" s="623"/>
      <c r="DX17" s="623"/>
      <c r="DY17" s="623"/>
      <c r="DZ17" s="623"/>
      <c r="EA17" s="623"/>
      <c r="EB17" s="623"/>
      <c r="EC17" s="659"/>
    </row>
    <row r="18" spans="2:133" ht="11.25" customHeight="1" x14ac:dyDescent="0.15">
      <c r="B18" s="619" t="s">
        <v>274</v>
      </c>
      <c r="C18" s="620"/>
      <c r="D18" s="620"/>
      <c r="E18" s="620"/>
      <c r="F18" s="620"/>
      <c r="G18" s="620"/>
      <c r="H18" s="620"/>
      <c r="I18" s="620"/>
      <c r="J18" s="620"/>
      <c r="K18" s="620"/>
      <c r="L18" s="620"/>
      <c r="M18" s="620"/>
      <c r="N18" s="620"/>
      <c r="O18" s="620"/>
      <c r="P18" s="620"/>
      <c r="Q18" s="621"/>
      <c r="R18" s="622">
        <v>95</v>
      </c>
      <c r="S18" s="623"/>
      <c r="T18" s="623"/>
      <c r="U18" s="623"/>
      <c r="V18" s="623"/>
      <c r="W18" s="623"/>
      <c r="X18" s="623"/>
      <c r="Y18" s="624"/>
      <c r="Z18" s="660">
        <v>0</v>
      </c>
      <c r="AA18" s="660"/>
      <c r="AB18" s="660"/>
      <c r="AC18" s="660"/>
      <c r="AD18" s="661">
        <v>95</v>
      </c>
      <c r="AE18" s="661"/>
      <c r="AF18" s="661"/>
      <c r="AG18" s="661"/>
      <c r="AH18" s="661"/>
      <c r="AI18" s="661"/>
      <c r="AJ18" s="661"/>
      <c r="AK18" s="661"/>
      <c r="AL18" s="625">
        <v>0</v>
      </c>
      <c r="AM18" s="626"/>
      <c r="AN18" s="626"/>
      <c r="AO18" s="662"/>
      <c r="AP18" s="619" t="s">
        <v>275</v>
      </c>
      <c r="AQ18" s="620"/>
      <c r="AR18" s="620"/>
      <c r="AS18" s="620"/>
      <c r="AT18" s="620"/>
      <c r="AU18" s="620"/>
      <c r="AV18" s="620"/>
      <c r="AW18" s="620"/>
      <c r="AX18" s="620"/>
      <c r="AY18" s="620"/>
      <c r="AZ18" s="620"/>
      <c r="BA18" s="620"/>
      <c r="BB18" s="620"/>
      <c r="BC18" s="620"/>
      <c r="BD18" s="620"/>
      <c r="BE18" s="620"/>
      <c r="BF18" s="621"/>
      <c r="BG18" s="622" t="s">
        <v>131</v>
      </c>
      <c r="BH18" s="623"/>
      <c r="BI18" s="623"/>
      <c r="BJ18" s="623"/>
      <c r="BK18" s="623"/>
      <c r="BL18" s="623"/>
      <c r="BM18" s="623"/>
      <c r="BN18" s="624"/>
      <c r="BO18" s="660" t="s">
        <v>131</v>
      </c>
      <c r="BP18" s="660"/>
      <c r="BQ18" s="660"/>
      <c r="BR18" s="660"/>
      <c r="BS18" s="661" t="s">
        <v>131</v>
      </c>
      <c r="BT18" s="661"/>
      <c r="BU18" s="661"/>
      <c r="BV18" s="661"/>
      <c r="BW18" s="661"/>
      <c r="BX18" s="661"/>
      <c r="BY18" s="661"/>
      <c r="BZ18" s="661"/>
      <c r="CA18" s="661"/>
      <c r="CB18" s="696"/>
      <c r="CD18" s="619" t="s">
        <v>276</v>
      </c>
      <c r="CE18" s="620"/>
      <c r="CF18" s="620"/>
      <c r="CG18" s="620"/>
      <c r="CH18" s="620"/>
      <c r="CI18" s="620"/>
      <c r="CJ18" s="620"/>
      <c r="CK18" s="620"/>
      <c r="CL18" s="620"/>
      <c r="CM18" s="620"/>
      <c r="CN18" s="620"/>
      <c r="CO18" s="620"/>
      <c r="CP18" s="620"/>
      <c r="CQ18" s="621"/>
      <c r="CR18" s="622">
        <v>27000</v>
      </c>
      <c r="CS18" s="623"/>
      <c r="CT18" s="623"/>
      <c r="CU18" s="623"/>
      <c r="CV18" s="623"/>
      <c r="CW18" s="623"/>
      <c r="CX18" s="623"/>
      <c r="CY18" s="624"/>
      <c r="CZ18" s="660">
        <v>1.3</v>
      </c>
      <c r="DA18" s="660"/>
      <c r="DB18" s="660"/>
      <c r="DC18" s="660"/>
      <c r="DD18" s="628" t="s">
        <v>131</v>
      </c>
      <c r="DE18" s="623"/>
      <c r="DF18" s="623"/>
      <c r="DG18" s="623"/>
      <c r="DH18" s="623"/>
      <c r="DI18" s="623"/>
      <c r="DJ18" s="623"/>
      <c r="DK18" s="623"/>
      <c r="DL18" s="623"/>
      <c r="DM18" s="623"/>
      <c r="DN18" s="623"/>
      <c r="DO18" s="623"/>
      <c r="DP18" s="624"/>
      <c r="DQ18" s="628">
        <v>27000</v>
      </c>
      <c r="DR18" s="623"/>
      <c r="DS18" s="623"/>
      <c r="DT18" s="623"/>
      <c r="DU18" s="623"/>
      <c r="DV18" s="623"/>
      <c r="DW18" s="623"/>
      <c r="DX18" s="623"/>
      <c r="DY18" s="623"/>
      <c r="DZ18" s="623"/>
      <c r="EA18" s="623"/>
      <c r="EB18" s="623"/>
      <c r="EC18" s="659"/>
    </row>
    <row r="19" spans="2:133" ht="11.25" customHeight="1" x14ac:dyDescent="0.15">
      <c r="B19" s="619" t="s">
        <v>277</v>
      </c>
      <c r="C19" s="620"/>
      <c r="D19" s="620"/>
      <c r="E19" s="620"/>
      <c r="F19" s="620"/>
      <c r="G19" s="620"/>
      <c r="H19" s="620"/>
      <c r="I19" s="620"/>
      <c r="J19" s="620"/>
      <c r="K19" s="620"/>
      <c r="L19" s="620"/>
      <c r="M19" s="620"/>
      <c r="N19" s="620"/>
      <c r="O19" s="620"/>
      <c r="P19" s="620"/>
      <c r="Q19" s="621"/>
      <c r="R19" s="622">
        <v>95</v>
      </c>
      <c r="S19" s="623"/>
      <c r="T19" s="623"/>
      <c r="U19" s="623"/>
      <c r="V19" s="623"/>
      <c r="W19" s="623"/>
      <c r="X19" s="623"/>
      <c r="Y19" s="624"/>
      <c r="Z19" s="660">
        <v>0</v>
      </c>
      <c r="AA19" s="660"/>
      <c r="AB19" s="660"/>
      <c r="AC19" s="660"/>
      <c r="AD19" s="661">
        <v>95</v>
      </c>
      <c r="AE19" s="661"/>
      <c r="AF19" s="661"/>
      <c r="AG19" s="661"/>
      <c r="AH19" s="661"/>
      <c r="AI19" s="661"/>
      <c r="AJ19" s="661"/>
      <c r="AK19" s="661"/>
      <c r="AL19" s="625">
        <v>0</v>
      </c>
      <c r="AM19" s="626"/>
      <c r="AN19" s="626"/>
      <c r="AO19" s="662"/>
      <c r="AP19" s="619" t="s">
        <v>278</v>
      </c>
      <c r="AQ19" s="620"/>
      <c r="AR19" s="620"/>
      <c r="AS19" s="620"/>
      <c r="AT19" s="620"/>
      <c r="AU19" s="620"/>
      <c r="AV19" s="620"/>
      <c r="AW19" s="620"/>
      <c r="AX19" s="620"/>
      <c r="AY19" s="620"/>
      <c r="AZ19" s="620"/>
      <c r="BA19" s="620"/>
      <c r="BB19" s="620"/>
      <c r="BC19" s="620"/>
      <c r="BD19" s="620"/>
      <c r="BE19" s="620"/>
      <c r="BF19" s="621"/>
      <c r="BG19" s="622" t="s">
        <v>131</v>
      </c>
      <c r="BH19" s="623"/>
      <c r="BI19" s="623"/>
      <c r="BJ19" s="623"/>
      <c r="BK19" s="623"/>
      <c r="BL19" s="623"/>
      <c r="BM19" s="623"/>
      <c r="BN19" s="624"/>
      <c r="BO19" s="660" t="s">
        <v>140</v>
      </c>
      <c r="BP19" s="660"/>
      <c r="BQ19" s="660"/>
      <c r="BR19" s="660"/>
      <c r="BS19" s="661" t="s">
        <v>234</v>
      </c>
      <c r="BT19" s="661"/>
      <c r="BU19" s="661"/>
      <c r="BV19" s="661"/>
      <c r="BW19" s="661"/>
      <c r="BX19" s="661"/>
      <c r="BY19" s="661"/>
      <c r="BZ19" s="661"/>
      <c r="CA19" s="661"/>
      <c r="CB19" s="696"/>
      <c r="CD19" s="619" t="s">
        <v>279</v>
      </c>
      <c r="CE19" s="620"/>
      <c r="CF19" s="620"/>
      <c r="CG19" s="620"/>
      <c r="CH19" s="620"/>
      <c r="CI19" s="620"/>
      <c r="CJ19" s="620"/>
      <c r="CK19" s="620"/>
      <c r="CL19" s="620"/>
      <c r="CM19" s="620"/>
      <c r="CN19" s="620"/>
      <c r="CO19" s="620"/>
      <c r="CP19" s="620"/>
      <c r="CQ19" s="621"/>
      <c r="CR19" s="622" t="s">
        <v>140</v>
      </c>
      <c r="CS19" s="623"/>
      <c r="CT19" s="623"/>
      <c r="CU19" s="623"/>
      <c r="CV19" s="623"/>
      <c r="CW19" s="623"/>
      <c r="CX19" s="623"/>
      <c r="CY19" s="624"/>
      <c r="CZ19" s="660" t="s">
        <v>131</v>
      </c>
      <c r="DA19" s="660"/>
      <c r="DB19" s="660"/>
      <c r="DC19" s="660"/>
      <c r="DD19" s="628" t="s">
        <v>131</v>
      </c>
      <c r="DE19" s="623"/>
      <c r="DF19" s="623"/>
      <c r="DG19" s="623"/>
      <c r="DH19" s="623"/>
      <c r="DI19" s="623"/>
      <c r="DJ19" s="623"/>
      <c r="DK19" s="623"/>
      <c r="DL19" s="623"/>
      <c r="DM19" s="623"/>
      <c r="DN19" s="623"/>
      <c r="DO19" s="623"/>
      <c r="DP19" s="624"/>
      <c r="DQ19" s="628" t="s">
        <v>131</v>
      </c>
      <c r="DR19" s="623"/>
      <c r="DS19" s="623"/>
      <c r="DT19" s="623"/>
      <c r="DU19" s="623"/>
      <c r="DV19" s="623"/>
      <c r="DW19" s="623"/>
      <c r="DX19" s="623"/>
      <c r="DY19" s="623"/>
      <c r="DZ19" s="623"/>
      <c r="EA19" s="623"/>
      <c r="EB19" s="623"/>
      <c r="EC19" s="659"/>
    </row>
    <row r="20" spans="2:133" ht="11.25" customHeight="1" x14ac:dyDescent="0.15">
      <c r="B20" s="697" t="s">
        <v>280</v>
      </c>
      <c r="C20" s="698"/>
      <c r="D20" s="698"/>
      <c r="E20" s="698"/>
      <c r="F20" s="698"/>
      <c r="G20" s="698"/>
      <c r="H20" s="698"/>
      <c r="I20" s="698"/>
      <c r="J20" s="698"/>
      <c r="K20" s="698"/>
      <c r="L20" s="698"/>
      <c r="M20" s="698"/>
      <c r="N20" s="698"/>
      <c r="O20" s="698"/>
      <c r="P20" s="698"/>
      <c r="Q20" s="699"/>
      <c r="R20" s="622" t="s">
        <v>234</v>
      </c>
      <c r="S20" s="623"/>
      <c r="T20" s="623"/>
      <c r="U20" s="623"/>
      <c r="V20" s="623"/>
      <c r="W20" s="623"/>
      <c r="X20" s="623"/>
      <c r="Y20" s="624"/>
      <c r="Z20" s="660" t="s">
        <v>131</v>
      </c>
      <c r="AA20" s="660"/>
      <c r="AB20" s="660"/>
      <c r="AC20" s="660"/>
      <c r="AD20" s="661" t="s">
        <v>234</v>
      </c>
      <c r="AE20" s="661"/>
      <c r="AF20" s="661"/>
      <c r="AG20" s="661"/>
      <c r="AH20" s="661"/>
      <c r="AI20" s="661"/>
      <c r="AJ20" s="661"/>
      <c r="AK20" s="661"/>
      <c r="AL20" s="625" t="s">
        <v>131</v>
      </c>
      <c r="AM20" s="626"/>
      <c r="AN20" s="626"/>
      <c r="AO20" s="662"/>
      <c r="AP20" s="619" t="s">
        <v>281</v>
      </c>
      <c r="AQ20" s="620"/>
      <c r="AR20" s="620"/>
      <c r="AS20" s="620"/>
      <c r="AT20" s="620"/>
      <c r="AU20" s="620"/>
      <c r="AV20" s="620"/>
      <c r="AW20" s="620"/>
      <c r="AX20" s="620"/>
      <c r="AY20" s="620"/>
      <c r="AZ20" s="620"/>
      <c r="BA20" s="620"/>
      <c r="BB20" s="620"/>
      <c r="BC20" s="620"/>
      <c r="BD20" s="620"/>
      <c r="BE20" s="620"/>
      <c r="BF20" s="621"/>
      <c r="BG20" s="622" t="s">
        <v>140</v>
      </c>
      <c r="BH20" s="623"/>
      <c r="BI20" s="623"/>
      <c r="BJ20" s="623"/>
      <c r="BK20" s="623"/>
      <c r="BL20" s="623"/>
      <c r="BM20" s="623"/>
      <c r="BN20" s="624"/>
      <c r="BO20" s="660" t="s">
        <v>234</v>
      </c>
      <c r="BP20" s="660"/>
      <c r="BQ20" s="660"/>
      <c r="BR20" s="660"/>
      <c r="BS20" s="661" t="s">
        <v>131</v>
      </c>
      <c r="BT20" s="661"/>
      <c r="BU20" s="661"/>
      <c r="BV20" s="661"/>
      <c r="BW20" s="661"/>
      <c r="BX20" s="661"/>
      <c r="BY20" s="661"/>
      <c r="BZ20" s="661"/>
      <c r="CA20" s="661"/>
      <c r="CB20" s="696"/>
      <c r="CD20" s="619" t="s">
        <v>282</v>
      </c>
      <c r="CE20" s="620"/>
      <c r="CF20" s="620"/>
      <c r="CG20" s="620"/>
      <c r="CH20" s="620"/>
      <c r="CI20" s="620"/>
      <c r="CJ20" s="620"/>
      <c r="CK20" s="620"/>
      <c r="CL20" s="620"/>
      <c r="CM20" s="620"/>
      <c r="CN20" s="620"/>
      <c r="CO20" s="620"/>
      <c r="CP20" s="620"/>
      <c r="CQ20" s="621"/>
      <c r="CR20" s="622">
        <v>2153483</v>
      </c>
      <c r="CS20" s="623"/>
      <c r="CT20" s="623"/>
      <c r="CU20" s="623"/>
      <c r="CV20" s="623"/>
      <c r="CW20" s="623"/>
      <c r="CX20" s="623"/>
      <c r="CY20" s="624"/>
      <c r="CZ20" s="660">
        <v>100</v>
      </c>
      <c r="DA20" s="660"/>
      <c r="DB20" s="660"/>
      <c r="DC20" s="660"/>
      <c r="DD20" s="628">
        <v>616285</v>
      </c>
      <c r="DE20" s="623"/>
      <c r="DF20" s="623"/>
      <c r="DG20" s="623"/>
      <c r="DH20" s="623"/>
      <c r="DI20" s="623"/>
      <c r="DJ20" s="623"/>
      <c r="DK20" s="623"/>
      <c r="DL20" s="623"/>
      <c r="DM20" s="623"/>
      <c r="DN20" s="623"/>
      <c r="DO20" s="623"/>
      <c r="DP20" s="624"/>
      <c r="DQ20" s="628">
        <v>1138669</v>
      </c>
      <c r="DR20" s="623"/>
      <c r="DS20" s="623"/>
      <c r="DT20" s="623"/>
      <c r="DU20" s="623"/>
      <c r="DV20" s="623"/>
      <c r="DW20" s="623"/>
      <c r="DX20" s="623"/>
      <c r="DY20" s="623"/>
      <c r="DZ20" s="623"/>
      <c r="EA20" s="623"/>
      <c r="EB20" s="623"/>
      <c r="EC20" s="659"/>
    </row>
    <row r="21" spans="2:133" ht="11.25" customHeight="1" x14ac:dyDescent="0.15">
      <c r="B21" s="619" t="s">
        <v>283</v>
      </c>
      <c r="C21" s="620"/>
      <c r="D21" s="620"/>
      <c r="E21" s="620"/>
      <c r="F21" s="620"/>
      <c r="G21" s="620"/>
      <c r="H21" s="620"/>
      <c r="I21" s="620"/>
      <c r="J21" s="620"/>
      <c r="K21" s="620"/>
      <c r="L21" s="620"/>
      <c r="M21" s="620"/>
      <c r="N21" s="620"/>
      <c r="O21" s="620"/>
      <c r="P21" s="620"/>
      <c r="Q21" s="621"/>
      <c r="R21" s="622">
        <v>900377</v>
      </c>
      <c r="S21" s="623"/>
      <c r="T21" s="623"/>
      <c r="U21" s="623"/>
      <c r="V21" s="623"/>
      <c r="W21" s="623"/>
      <c r="X21" s="623"/>
      <c r="Y21" s="624"/>
      <c r="Z21" s="660">
        <v>36.4</v>
      </c>
      <c r="AA21" s="660"/>
      <c r="AB21" s="660"/>
      <c r="AC21" s="660"/>
      <c r="AD21" s="661">
        <v>650151</v>
      </c>
      <c r="AE21" s="661"/>
      <c r="AF21" s="661"/>
      <c r="AG21" s="661"/>
      <c r="AH21" s="661"/>
      <c r="AI21" s="661"/>
      <c r="AJ21" s="661"/>
      <c r="AK21" s="661"/>
      <c r="AL21" s="625">
        <v>86.3</v>
      </c>
      <c r="AM21" s="626"/>
      <c r="AN21" s="626"/>
      <c r="AO21" s="662"/>
      <c r="AP21" s="619" t="s">
        <v>284</v>
      </c>
      <c r="AQ21" s="700"/>
      <c r="AR21" s="700"/>
      <c r="AS21" s="700"/>
      <c r="AT21" s="700"/>
      <c r="AU21" s="700"/>
      <c r="AV21" s="700"/>
      <c r="AW21" s="700"/>
      <c r="AX21" s="700"/>
      <c r="AY21" s="700"/>
      <c r="AZ21" s="700"/>
      <c r="BA21" s="700"/>
      <c r="BB21" s="700"/>
      <c r="BC21" s="700"/>
      <c r="BD21" s="700"/>
      <c r="BE21" s="700"/>
      <c r="BF21" s="701"/>
      <c r="BG21" s="622" t="s">
        <v>131</v>
      </c>
      <c r="BH21" s="623"/>
      <c r="BI21" s="623"/>
      <c r="BJ21" s="623"/>
      <c r="BK21" s="623"/>
      <c r="BL21" s="623"/>
      <c r="BM21" s="623"/>
      <c r="BN21" s="624"/>
      <c r="BO21" s="660" t="s">
        <v>234</v>
      </c>
      <c r="BP21" s="660"/>
      <c r="BQ21" s="660"/>
      <c r="BR21" s="660"/>
      <c r="BS21" s="661" t="s">
        <v>131</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285</v>
      </c>
      <c r="C22" s="620"/>
      <c r="D22" s="620"/>
      <c r="E22" s="620"/>
      <c r="F22" s="620"/>
      <c r="G22" s="620"/>
      <c r="H22" s="620"/>
      <c r="I22" s="620"/>
      <c r="J22" s="620"/>
      <c r="K22" s="620"/>
      <c r="L22" s="620"/>
      <c r="M22" s="620"/>
      <c r="N22" s="620"/>
      <c r="O22" s="620"/>
      <c r="P22" s="620"/>
      <c r="Q22" s="621"/>
      <c r="R22" s="622">
        <v>650151</v>
      </c>
      <c r="S22" s="623"/>
      <c r="T22" s="623"/>
      <c r="U22" s="623"/>
      <c r="V22" s="623"/>
      <c r="W22" s="623"/>
      <c r="X22" s="623"/>
      <c r="Y22" s="624"/>
      <c r="Z22" s="660">
        <v>26.3</v>
      </c>
      <c r="AA22" s="660"/>
      <c r="AB22" s="660"/>
      <c r="AC22" s="660"/>
      <c r="AD22" s="661">
        <v>650151</v>
      </c>
      <c r="AE22" s="661"/>
      <c r="AF22" s="661"/>
      <c r="AG22" s="661"/>
      <c r="AH22" s="661"/>
      <c r="AI22" s="661"/>
      <c r="AJ22" s="661"/>
      <c r="AK22" s="661"/>
      <c r="AL22" s="625">
        <v>86.3</v>
      </c>
      <c r="AM22" s="626"/>
      <c r="AN22" s="626"/>
      <c r="AO22" s="662"/>
      <c r="AP22" s="619" t="s">
        <v>286</v>
      </c>
      <c r="AQ22" s="700"/>
      <c r="AR22" s="700"/>
      <c r="AS22" s="700"/>
      <c r="AT22" s="700"/>
      <c r="AU22" s="700"/>
      <c r="AV22" s="700"/>
      <c r="AW22" s="700"/>
      <c r="AX22" s="700"/>
      <c r="AY22" s="700"/>
      <c r="AZ22" s="700"/>
      <c r="BA22" s="700"/>
      <c r="BB22" s="700"/>
      <c r="BC22" s="700"/>
      <c r="BD22" s="700"/>
      <c r="BE22" s="700"/>
      <c r="BF22" s="701"/>
      <c r="BG22" s="622" t="s">
        <v>131</v>
      </c>
      <c r="BH22" s="623"/>
      <c r="BI22" s="623"/>
      <c r="BJ22" s="623"/>
      <c r="BK22" s="623"/>
      <c r="BL22" s="623"/>
      <c r="BM22" s="623"/>
      <c r="BN22" s="624"/>
      <c r="BO22" s="660" t="s">
        <v>131</v>
      </c>
      <c r="BP22" s="660"/>
      <c r="BQ22" s="660"/>
      <c r="BR22" s="660"/>
      <c r="BS22" s="661" t="s">
        <v>131</v>
      </c>
      <c r="BT22" s="661"/>
      <c r="BU22" s="661"/>
      <c r="BV22" s="661"/>
      <c r="BW22" s="661"/>
      <c r="BX22" s="661"/>
      <c r="BY22" s="661"/>
      <c r="BZ22" s="661"/>
      <c r="CA22" s="661"/>
      <c r="CB22" s="696"/>
      <c r="CD22" s="674" t="s">
        <v>287</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288</v>
      </c>
      <c r="C23" s="620"/>
      <c r="D23" s="620"/>
      <c r="E23" s="620"/>
      <c r="F23" s="620"/>
      <c r="G23" s="620"/>
      <c r="H23" s="620"/>
      <c r="I23" s="620"/>
      <c r="J23" s="620"/>
      <c r="K23" s="620"/>
      <c r="L23" s="620"/>
      <c r="M23" s="620"/>
      <c r="N23" s="620"/>
      <c r="O23" s="620"/>
      <c r="P23" s="620"/>
      <c r="Q23" s="621"/>
      <c r="R23" s="622">
        <v>250226</v>
      </c>
      <c r="S23" s="623"/>
      <c r="T23" s="623"/>
      <c r="U23" s="623"/>
      <c r="V23" s="623"/>
      <c r="W23" s="623"/>
      <c r="X23" s="623"/>
      <c r="Y23" s="624"/>
      <c r="Z23" s="660">
        <v>10.1</v>
      </c>
      <c r="AA23" s="660"/>
      <c r="AB23" s="660"/>
      <c r="AC23" s="660"/>
      <c r="AD23" s="661" t="s">
        <v>234</v>
      </c>
      <c r="AE23" s="661"/>
      <c r="AF23" s="661"/>
      <c r="AG23" s="661"/>
      <c r="AH23" s="661"/>
      <c r="AI23" s="661"/>
      <c r="AJ23" s="661"/>
      <c r="AK23" s="661"/>
      <c r="AL23" s="625" t="s">
        <v>140</v>
      </c>
      <c r="AM23" s="626"/>
      <c r="AN23" s="626"/>
      <c r="AO23" s="662"/>
      <c r="AP23" s="619" t="s">
        <v>289</v>
      </c>
      <c r="AQ23" s="700"/>
      <c r="AR23" s="700"/>
      <c r="AS23" s="700"/>
      <c r="AT23" s="700"/>
      <c r="AU23" s="700"/>
      <c r="AV23" s="700"/>
      <c r="AW23" s="700"/>
      <c r="AX23" s="700"/>
      <c r="AY23" s="700"/>
      <c r="AZ23" s="700"/>
      <c r="BA23" s="700"/>
      <c r="BB23" s="700"/>
      <c r="BC23" s="700"/>
      <c r="BD23" s="700"/>
      <c r="BE23" s="700"/>
      <c r="BF23" s="701"/>
      <c r="BG23" s="622" t="s">
        <v>131</v>
      </c>
      <c r="BH23" s="623"/>
      <c r="BI23" s="623"/>
      <c r="BJ23" s="623"/>
      <c r="BK23" s="623"/>
      <c r="BL23" s="623"/>
      <c r="BM23" s="623"/>
      <c r="BN23" s="624"/>
      <c r="BO23" s="660" t="s">
        <v>131</v>
      </c>
      <c r="BP23" s="660"/>
      <c r="BQ23" s="660"/>
      <c r="BR23" s="660"/>
      <c r="BS23" s="661" t="s">
        <v>140</v>
      </c>
      <c r="BT23" s="661"/>
      <c r="BU23" s="661"/>
      <c r="BV23" s="661"/>
      <c r="BW23" s="661"/>
      <c r="BX23" s="661"/>
      <c r="BY23" s="661"/>
      <c r="BZ23" s="661"/>
      <c r="CA23" s="661"/>
      <c r="CB23" s="696"/>
      <c r="CD23" s="674" t="s">
        <v>228</v>
      </c>
      <c r="CE23" s="675"/>
      <c r="CF23" s="675"/>
      <c r="CG23" s="675"/>
      <c r="CH23" s="675"/>
      <c r="CI23" s="675"/>
      <c r="CJ23" s="675"/>
      <c r="CK23" s="675"/>
      <c r="CL23" s="675"/>
      <c r="CM23" s="675"/>
      <c r="CN23" s="675"/>
      <c r="CO23" s="675"/>
      <c r="CP23" s="675"/>
      <c r="CQ23" s="676"/>
      <c r="CR23" s="674" t="s">
        <v>290</v>
      </c>
      <c r="CS23" s="675"/>
      <c r="CT23" s="675"/>
      <c r="CU23" s="675"/>
      <c r="CV23" s="675"/>
      <c r="CW23" s="675"/>
      <c r="CX23" s="675"/>
      <c r="CY23" s="676"/>
      <c r="CZ23" s="674" t="s">
        <v>291</v>
      </c>
      <c r="DA23" s="675"/>
      <c r="DB23" s="675"/>
      <c r="DC23" s="676"/>
      <c r="DD23" s="674" t="s">
        <v>292</v>
      </c>
      <c r="DE23" s="675"/>
      <c r="DF23" s="675"/>
      <c r="DG23" s="675"/>
      <c r="DH23" s="675"/>
      <c r="DI23" s="675"/>
      <c r="DJ23" s="675"/>
      <c r="DK23" s="676"/>
      <c r="DL23" s="712" t="s">
        <v>293</v>
      </c>
      <c r="DM23" s="713"/>
      <c r="DN23" s="713"/>
      <c r="DO23" s="713"/>
      <c r="DP23" s="713"/>
      <c r="DQ23" s="713"/>
      <c r="DR23" s="713"/>
      <c r="DS23" s="713"/>
      <c r="DT23" s="713"/>
      <c r="DU23" s="713"/>
      <c r="DV23" s="714"/>
      <c r="DW23" s="674" t="s">
        <v>294</v>
      </c>
      <c r="DX23" s="675"/>
      <c r="DY23" s="675"/>
      <c r="DZ23" s="675"/>
      <c r="EA23" s="675"/>
      <c r="EB23" s="675"/>
      <c r="EC23" s="676"/>
    </row>
    <row r="24" spans="2:133" ht="11.25" customHeight="1" x14ac:dyDescent="0.15">
      <c r="B24" s="619" t="s">
        <v>295</v>
      </c>
      <c r="C24" s="620"/>
      <c r="D24" s="620"/>
      <c r="E24" s="620"/>
      <c r="F24" s="620"/>
      <c r="G24" s="620"/>
      <c r="H24" s="620"/>
      <c r="I24" s="620"/>
      <c r="J24" s="620"/>
      <c r="K24" s="620"/>
      <c r="L24" s="620"/>
      <c r="M24" s="620"/>
      <c r="N24" s="620"/>
      <c r="O24" s="620"/>
      <c r="P24" s="620"/>
      <c r="Q24" s="621"/>
      <c r="R24" s="622" t="s">
        <v>140</v>
      </c>
      <c r="S24" s="623"/>
      <c r="T24" s="623"/>
      <c r="U24" s="623"/>
      <c r="V24" s="623"/>
      <c r="W24" s="623"/>
      <c r="X24" s="623"/>
      <c r="Y24" s="624"/>
      <c r="Z24" s="660" t="s">
        <v>234</v>
      </c>
      <c r="AA24" s="660"/>
      <c r="AB24" s="660"/>
      <c r="AC24" s="660"/>
      <c r="AD24" s="661" t="s">
        <v>234</v>
      </c>
      <c r="AE24" s="661"/>
      <c r="AF24" s="661"/>
      <c r="AG24" s="661"/>
      <c r="AH24" s="661"/>
      <c r="AI24" s="661"/>
      <c r="AJ24" s="661"/>
      <c r="AK24" s="661"/>
      <c r="AL24" s="625" t="s">
        <v>140</v>
      </c>
      <c r="AM24" s="626"/>
      <c r="AN24" s="626"/>
      <c r="AO24" s="662"/>
      <c r="AP24" s="619" t="s">
        <v>296</v>
      </c>
      <c r="AQ24" s="700"/>
      <c r="AR24" s="700"/>
      <c r="AS24" s="700"/>
      <c r="AT24" s="700"/>
      <c r="AU24" s="700"/>
      <c r="AV24" s="700"/>
      <c r="AW24" s="700"/>
      <c r="AX24" s="700"/>
      <c r="AY24" s="700"/>
      <c r="AZ24" s="700"/>
      <c r="BA24" s="700"/>
      <c r="BB24" s="700"/>
      <c r="BC24" s="700"/>
      <c r="BD24" s="700"/>
      <c r="BE24" s="700"/>
      <c r="BF24" s="701"/>
      <c r="BG24" s="622" t="s">
        <v>140</v>
      </c>
      <c r="BH24" s="623"/>
      <c r="BI24" s="623"/>
      <c r="BJ24" s="623"/>
      <c r="BK24" s="623"/>
      <c r="BL24" s="623"/>
      <c r="BM24" s="623"/>
      <c r="BN24" s="624"/>
      <c r="BO24" s="660" t="s">
        <v>140</v>
      </c>
      <c r="BP24" s="660"/>
      <c r="BQ24" s="660"/>
      <c r="BR24" s="660"/>
      <c r="BS24" s="661" t="s">
        <v>234</v>
      </c>
      <c r="BT24" s="661"/>
      <c r="BU24" s="661"/>
      <c r="BV24" s="661"/>
      <c r="BW24" s="661"/>
      <c r="BX24" s="661"/>
      <c r="BY24" s="661"/>
      <c r="BZ24" s="661"/>
      <c r="CA24" s="661"/>
      <c r="CB24" s="696"/>
      <c r="CD24" s="680" t="s">
        <v>297</v>
      </c>
      <c r="CE24" s="681"/>
      <c r="CF24" s="681"/>
      <c r="CG24" s="681"/>
      <c r="CH24" s="681"/>
      <c r="CI24" s="681"/>
      <c r="CJ24" s="681"/>
      <c r="CK24" s="681"/>
      <c r="CL24" s="681"/>
      <c r="CM24" s="681"/>
      <c r="CN24" s="681"/>
      <c r="CO24" s="681"/>
      <c r="CP24" s="681"/>
      <c r="CQ24" s="682"/>
      <c r="CR24" s="677">
        <v>619626</v>
      </c>
      <c r="CS24" s="678"/>
      <c r="CT24" s="678"/>
      <c r="CU24" s="678"/>
      <c r="CV24" s="678"/>
      <c r="CW24" s="678"/>
      <c r="CX24" s="678"/>
      <c r="CY24" s="703"/>
      <c r="CZ24" s="704">
        <v>28.8</v>
      </c>
      <c r="DA24" s="686"/>
      <c r="DB24" s="686"/>
      <c r="DC24" s="706"/>
      <c r="DD24" s="702">
        <v>501904</v>
      </c>
      <c r="DE24" s="678"/>
      <c r="DF24" s="678"/>
      <c r="DG24" s="678"/>
      <c r="DH24" s="678"/>
      <c r="DI24" s="678"/>
      <c r="DJ24" s="678"/>
      <c r="DK24" s="703"/>
      <c r="DL24" s="702">
        <v>446865</v>
      </c>
      <c r="DM24" s="678"/>
      <c r="DN24" s="678"/>
      <c r="DO24" s="678"/>
      <c r="DP24" s="678"/>
      <c r="DQ24" s="678"/>
      <c r="DR24" s="678"/>
      <c r="DS24" s="678"/>
      <c r="DT24" s="678"/>
      <c r="DU24" s="678"/>
      <c r="DV24" s="703"/>
      <c r="DW24" s="704">
        <v>58.9</v>
      </c>
      <c r="DX24" s="686"/>
      <c r="DY24" s="686"/>
      <c r="DZ24" s="686"/>
      <c r="EA24" s="686"/>
      <c r="EB24" s="686"/>
      <c r="EC24" s="705"/>
    </row>
    <row r="25" spans="2:133" ht="11.25" customHeight="1" x14ac:dyDescent="0.15">
      <c r="B25" s="619" t="s">
        <v>298</v>
      </c>
      <c r="C25" s="620"/>
      <c r="D25" s="620"/>
      <c r="E25" s="620"/>
      <c r="F25" s="620"/>
      <c r="G25" s="620"/>
      <c r="H25" s="620"/>
      <c r="I25" s="620"/>
      <c r="J25" s="620"/>
      <c r="K25" s="620"/>
      <c r="L25" s="620"/>
      <c r="M25" s="620"/>
      <c r="N25" s="620"/>
      <c r="O25" s="620"/>
      <c r="P25" s="620"/>
      <c r="Q25" s="621"/>
      <c r="R25" s="622">
        <v>981349</v>
      </c>
      <c r="S25" s="623"/>
      <c r="T25" s="623"/>
      <c r="U25" s="623"/>
      <c r="V25" s="623"/>
      <c r="W25" s="623"/>
      <c r="X25" s="623"/>
      <c r="Y25" s="624"/>
      <c r="Z25" s="660">
        <v>39.700000000000003</v>
      </c>
      <c r="AA25" s="660"/>
      <c r="AB25" s="660"/>
      <c r="AC25" s="660"/>
      <c r="AD25" s="661">
        <v>731123</v>
      </c>
      <c r="AE25" s="661"/>
      <c r="AF25" s="661"/>
      <c r="AG25" s="661"/>
      <c r="AH25" s="661"/>
      <c r="AI25" s="661"/>
      <c r="AJ25" s="661"/>
      <c r="AK25" s="661"/>
      <c r="AL25" s="625">
        <v>97.1</v>
      </c>
      <c r="AM25" s="626"/>
      <c r="AN25" s="626"/>
      <c r="AO25" s="662"/>
      <c r="AP25" s="619" t="s">
        <v>299</v>
      </c>
      <c r="AQ25" s="700"/>
      <c r="AR25" s="700"/>
      <c r="AS25" s="700"/>
      <c r="AT25" s="700"/>
      <c r="AU25" s="700"/>
      <c r="AV25" s="700"/>
      <c r="AW25" s="700"/>
      <c r="AX25" s="700"/>
      <c r="AY25" s="700"/>
      <c r="AZ25" s="700"/>
      <c r="BA25" s="700"/>
      <c r="BB25" s="700"/>
      <c r="BC25" s="700"/>
      <c r="BD25" s="700"/>
      <c r="BE25" s="700"/>
      <c r="BF25" s="701"/>
      <c r="BG25" s="622" t="s">
        <v>131</v>
      </c>
      <c r="BH25" s="623"/>
      <c r="BI25" s="623"/>
      <c r="BJ25" s="623"/>
      <c r="BK25" s="623"/>
      <c r="BL25" s="623"/>
      <c r="BM25" s="623"/>
      <c r="BN25" s="624"/>
      <c r="BO25" s="660" t="s">
        <v>140</v>
      </c>
      <c r="BP25" s="660"/>
      <c r="BQ25" s="660"/>
      <c r="BR25" s="660"/>
      <c r="BS25" s="661" t="s">
        <v>234</v>
      </c>
      <c r="BT25" s="661"/>
      <c r="BU25" s="661"/>
      <c r="BV25" s="661"/>
      <c r="BW25" s="661"/>
      <c r="BX25" s="661"/>
      <c r="BY25" s="661"/>
      <c r="BZ25" s="661"/>
      <c r="CA25" s="661"/>
      <c r="CB25" s="696"/>
      <c r="CD25" s="619" t="s">
        <v>300</v>
      </c>
      <c r="CE25" s="620"/>
      <c r="CF25" s="620"/>
      <c r="CG25" s="620"/>
      <c r="CH25" s="620"/>
      <c r="CI25" s="620"/>
      <c r="CJ25" s="620"/>
      <c r="CK25" s="620"/>
      <c r="CL25" s="620"/>
      <c r="CM25" s="620"/>
      <c r="CN25" s="620"/>
      <c r="CO25" s="620"/>
      <c r="CP25" s="620"/>
      <c r="CQ25" s="621"/>
      <c r="CR25" s="622">
        <v>414135</v>
      </c>
      <c r="CS25" s="635"/>
      <c r="CT25" s="635"/>
      <c r="CU25" s="635"/>
      <c r="CV25" s="635"/>
      <c r="CW25" s="635"/>
      <c r="CX25" s="635"/>
      <c r="CY25" s="636"/>
      <c r="CZ25" s="625">
        <v>19.2</v>
      </c>
      <c r="DA25" s="637"/>
      <c r="DB25" s="637"/>
      <c r="DC25" s="638"/>
      <c r="DD25" s="628">
        <v>336192</v>
      </c>
      <c r="DE25" s="635"/>
      <c r="DF25" s="635"/>
      <c r="DG25" s="635"/>
      <c r="DH25" s="635"/>
      <c r="DI25" s="635"/>
      <c r="DJ25" s="635"/>
      <c r="DK25" s="636"/>
      <c r="DL25" s="628">
        <v>286740</v>
      </c>
      <c r="DM25" s="635"/>
      <c r="DN25" s="635"/>
      <c r="DO25" s="635"/>
      <c r="DP25" s="635"/>
      <c r="DQ25" s="635"/>
      <c r="DR25" s="635"/>
      <c r="DS25" s="635"/>
      <c r="DT25" s="635"/>
      <c r="DU25" s="635"/>
      <c r="DV25" s="636"/>
      <c r="DW25" s="625">
        <v>37.799999999999997</v>
      </c>
      <c r="DX25" s="637"/>
      <c r="DY25" s="637"/>
      <c r="DZ25" s="637"/>
      <c r="EA25" s="637"/>
      <c r="EB25" s="637"/>
      <c r="EC25" s="649"/>
    </row>
    <row r="26" spans="2:133" ht="11.25" customHeight="1" x14ac:dyDescent="0.15">
      <c r="B26" s="619" t="s">
        <v>301</v>
      </c>
      <c r="C26" s="620"/>
      <c r="D26" s="620"/>
      <c r="E26" s="620"/>
      <c r="F26" s="620"/>
      <c r="G26" s="620"/>
      <c r="H26" s="620"/>
      <c r="I26" s="620"/>
      <c r="J26" s="620"/>
      <c r="K26" s="620"/>
      <c r="L26" s="620"/>
      <c r="M26" s="620"/>
      <c r="N26" s="620"/>
      <c r="O26" s="620"/>
      <c r="P26" s="620"/>
      <c r="Q26" s="621"/>
      <c r="R26" s="622" t="s">
        <v>131</v>
      </c>
      <c r="S26" s="623"/>
      <c r="T26" s="623"/>
      <c r="U26" s="623"/>
      <c r="V26" s="623"/>
      <c r="W26" s="623"/>
      <c r="X26" s="623"/>
      <c r="Y26" s="624"/>
      <c r="Z26" s="660" t="s">
        <v>140</v>
      </c>
      <c r="AA26" s="660"/>
      <c r="AB26" s="660"/>
      <c r="AC26" s="660"/>
      <c r="AD26" s="661" t="s">
        <v>140</v>
      </c>
      <c r="AE26" s="661"/>
      <c r="AF26" s="661"/>
      <c r="AG26" s="661"/>
      <c r="AH26" s="661"/>
      <c r="AI26" s="661"/>
      <c r="AJ26" s="661"/>
      <c r="AK26" s="661"/>
      <c r="AL26" s="625" t="s">
        <v>131</v>
      </c>
      <c r="AM26" s="626"/>
      <c r="AN26" s="626"/>
      <c r="AO26" s="662"/>
      <c r="AP26" s="619" t="s">
        <v>302</v>
      </c>
      <c r="AQ26" s="700"/>
      <c r="AR26" s="700"/>
      <c r="AS26" s="700"/>
      <c r="AT26" s="700"/>
      <c r="AU26" s="700"/>
      <c r="AV26" s="700"/>
      <c r="AW26" s="700"/>
      <c r="AX26" s="700"/>
      <c r="AY26" s="700"/>
      <c r="AZ26" s="700"/>
      <c r="BA26" s="700"/>
      <c r="BB26" s="700"/>
      <c r="BC26" s="700"/>
      <c r="BD26" s="700"/>
      <c r="BE26" s="700"/>
      <c r="BF26" s="701"/>
      <c r="BG26" s="622" t="s">
        <v>234</v>
      </c>
      <c r="BH26" s="623"/>
      <c r="BI26" s="623"/>
      <c r="BJ26" s="623"/>
      <c r="BK26" s="623"/>
      <c r="BL26" s="623"/>
      <c r="BM26" s="623"/>
      <c r="BN26" s="624"/>
      <c r="BO26" s="660" t="s">
        <v>131</v>
      </c>
      <c r="BP26" s="660"/>
      <c r="BQ26" s="660"/>
      <c r="BR26" s="660"/>
      <c r="BS26" s="661" t="s">
        <v>131</v>
      </c>
      <c r="BT26" s="661"/>
      <c r="BU26" s="661"/>
      <c r="BV26" s="661"/>
      <c r="BW26" s="661"/>
      <c r="BX26" s="661"/>
      <c r="BY26" s="661"/>
      <c r="BZ26" s="661"/>
      <c r="CA26" s="661"/>
      <c r="CB26" s="696"/>
      <c r="CD26" s="619" t="s">
        <v>303</v>
      </c>
      <c r="CE26" s="620"/>
      <c r="CF26" s="620"/>
      <c r="CG26" s="620"/>
      <c r="CH26" s="620"/>
      <c r="CI26" s="620"/>
      <c r="CJ26" s="620"/>
      <c r="CK26" s="620"/>
      <c r="CL26" s="620"/>
      <c r="CM26" s="620"/>
      <c r="CN26" s="620"/>
      <c r="CO26" s="620"/>
      <c r="CP26" s="620"/>
      <c r="CQ26" s="621"/>
      <c r="CR26" s="622">
        <v>151691</v>
      </c>
      <c r="CS26" s="623"/>
      <c r="CT26" s="623"/>
      <c r="CU26" s="623"/>
      <c r="CV26" s="623"/>
      <c r="CW26" s="623"/>
      <c r="CX26" s="623"/>
      <c r="CY26" s="624"/>
      <c r="CZ26" s="625">
        <v>7</v>
      </c>
      <c r="DA26" s="637"/>
      <c r="DB26" s="637"/>
      <c r="DC26" s="638"/>
      <c r="DD26" s="628">
        <v>131886</v>
      </c>
      <c r="DE26" s="623"/>
      <c r="DF26" s="623"/>
      <c r="DG26" s="623"/>
      <c r="DH26" s="623"/>
      <c r="DI26" s="623"/>
      <c r="DJ26" s="623"/>
      <c r="DK26" s="624"/>
      <c r="DL26" s="628" t="s">
        <v>131</v>
      </c>
      <c r="DM26" s="623"/>
      <c r="DN26" s="623"/>
      <c r="DO26" s="623"/>
      <c r="DP26" s="623"/>
      <c r="DQ26" s="623"/>
      <c r="DR26" s="623"/>
      <c r="DS26" s="623"/>
      <c r="DT26" s="623"/>
      <c r="DU26" s="623"/>
      <c r="DV26" s="624"/>
      <c r="DW26" s="625" t="s">
        <v>131</v>
      </c>
      <c r="DX26" s="637"/>
      <c r="DY26" s="637"/>
      <c r="DZ26" s="637"/>
      <c r="EA26" s="637"/>
      <c r="EB26" s="637"/>
      <c r="EC26" s="649"/>
    </row>
    <row r="27" spans="2:133" ht="11.25" customHeight="1" x14ac:dyDescent="0.15">
      <c r="B27" s="619" t="s">
        <v>304</v>
      </c>
      <c r="C27" s="620"/>
      <c r="D27" s="620"/>
      <c r="E27" s="620"/>
      <c r="F27" s="620"/>
      <c r="G27" s="620"/>
      <c r="H27" s="620"/>
      <c r="I27" s="620"/>
      <c r="J27" s="620"/>
      <c r="K27" s="620"/>
      <c r="L27" s="620"/>
      <c r="M27" s="620"/>
      <c r="N27" s="620"/>
      <c r="O27" s="620"/>
      <c r="P27" s="620"/>
      <c r="Q27" s="621"/>
      <c r="R27" s="622">
        <v>1535</v>
      </c>
      <c r="S27" s="623"/>
      <c r="T27" s="623"/>
      <c r="U27" s="623"/>
      <c r="V27" s="623"/>
      <c r="W27" s="623"/>
      <c r="X27" s="623"/>
      <c r="Y27" s="624"/>
      <c r="Z27" s="660">
        <v>0.1</v>
      </c>
      <c r="AA27" s="660"/>
      <c r="AB27" s="660"/>
      <c r="AC27" s="660"/>
      <c r="AD27" s="661">
        <v>131</v>
      </c>
      <c r="AE27" s="661"/>
      <c r="AF27" s="661"/>
      <c r="AG27" s="661"/>
      <c r="AH27" s="661"/>
      <c r="AI27" s="661"/>
      <c r="AJ27" s="661"/>
      <c r="AK27" s="661"/>
      <c r="AL27" s="625">
        <v>0</v>
      </c>
      <c r="AM27" s="626"/>
      <c r="AN27" s="626"/>
      <c r="AO27" s="662"/>
      <c r="AP27" s="619" t="s">
        <v>305</v>
      </c>
      <c r="AQ27" s="620"/>
      <c r="AR27" s="620"/>
      <c r="AS27" s="620"/>
      <c r="AT27" s="620"/>
      <c r="AU27" s="620"/>
      <c r="AV27" s="620"/>
      <c r="AW27" s="620"/>
      <c r="AX27" s="620"/>
      <c r="AY27" s="620"/>
      <c r="AZ27" s="620"/>
      <c r="BA27" s="620"/>
      <c r="BB27" s="620"/>
      <c r="BC27" s="620"/>
      <c r="BD27" s="620"/>
      <c r="BE27" s="620"/>
      <c r="BF27" s="621"/>
      <c r="BG27" s="622">
        <v>56214</v>
      </c>
      <c r="BH27" s="623"/>
      <c r="BI27" s="623"/>
      <c r="BJ27" s="623"/>
      <c r="BK27" s="623"/>
      <c r="BL27" s="623"/>
      <c r="BM27" s="623"/>
      <c r="BN27" s="624"/>
      <c r="BO27" s="660">
        <v>100</v>
      </c>
      <c r="BP27" s="660"/>
      <c r="BQ27" s="660"/>
      <c r="BR27" s="660"/>
      <c r="BS27" s="661" t="s">
        <v>234</v>
      </c>
      <c r="BT27" s="661"/>
      <c r="BU27" s="661"/>
      <c r="BV27" s="661"/>
      <c r="BW27" s="661"/>
      <c r="BX27" s="661"/>
      <c r="BY27" s="661"/>
      <c r="BZ27" s="661"/>
      <c r="CA27" s="661"/>
      <c r="CB27" s="696"/>
      <c r="CD27" s="619" t="s">
        <v>306</v>
      </c>
      <c r="CE27" s="620"/>
      <c r="CF27" s="620"/>
      <c r="CG27" s="620"/>
      <c r="CH27" s="620"/>
      <c r="CI27" s="620"/>
      <c r="CJ27" s="620"/>
      <c r="CK27" s="620"/>
      <c r="CL27" s="620"/>
      <c r="CM27" s="620"/>
      <c r="CN27" s="620"/>
      <c r="CO27" s="620"/>
      <c r="CP27" s="620"/>
      <c r="CQ27" s="621"/>
      <c r="CR27" s="622">
        <v>63463</v>
      </c>
      <c r="CS27" s="635"/>
      <c r="CT27" s="635"/>
      <c r="CU27" s="635"/>
      <c r="CV27" s="635"/>
      <c r="CW27" s="635"/>
      <c r="CX27" s="635"/>
      <c r="CY27" s="636"/>
      <c r="CZ27" s="625">
        <v>2.9</v>
      </c>
      <c r="DA27" s="637"/>
      <c r="DB27" s="637"/>
      <c r="DC27" s="638"/>
      <c r="DD27" s="628">
        <v>23684</v>
      </c>
      <c r="DE27" s="635"/>
      <c r="DF27" s="635"/>
      <c r="DG27" s="635"/>
      <c r="DH27" s="635"/>
      <c r="DI27" s="635"/>
      <c r="DJ27" s="635"/>
      <c r="DK27" s="636"/>
      <c r="DL27" s="628">
        <v>18097</v>
      </c>
      <c r="DM27" s="635"/>
      <c r="DN27" s="635"/>
      <c r="DO27" s="635"/>
      <c r="DP27" s="635"/>
      <c r="DQ27" s="635"/>
      <c r="DR27" s="635"/>
      <c r="DS27" s="635"/>
      <c r="DT27" s="635"/>
      <c r="DU27" s="635"/>
      <c r="DV27" s="636"/>
      <c r="DW27" s="625">
        <v>2.4</v>
      </c>
      <c r="DX27" s="637"/>
      <c r="DY27" s="637"/>
      <c r="DZ27" s="637"/>
      <c r="EA27" s="637"/>
      <c r="EB27" s="637"/>
      <c r="EC27" s="649"/>
    </row>
    <row r="28" spans="2:133" ht="11.25" customHeight="1" x14ac:dyDescent="0.15">
      <c r="B28" s="619" t="s">
        <v>307</v>
      </c>
      <c r="C28" s="620"/>
      <c r="D28" s="620"/>
      <c r="E28" s="620"/>
      <c r="F28" s="620"/>
      <c r="G28" s="620"/>
      <c r="H28" s="620"/>
      <c r="I28" s="620"/>
      <c r="J28" s="620"/>
      <c r="K28" s="620"/>
      <c r="L28" s="620"/>
      <c r="M28" s="620"/>
      <c r="N28" s="620"/>
      <c r="O28" s="620"/>
      <c r="P28" s="620"/>
      <c r="Q28" s="621"/>
      <c r="R28" s="622">
        <v>11187</v>
      </c>
      <c r="S28" s="623"/>
      <c r="T28" s="623"/>
      <c r="U28" s="623"/>
      <c r="V28" s="623"/>
      <c r="W28" s="623"/>
      <c r="X28" s="623"/>
      <c r="Y28" s="624"/>
      <c r="Z28" s="660">
        <v>0.5</v>
      </c>
      <c r="AA28" s="660"/>
      <c r="AB28" s="660"/>
      <c r="AC28" s="660"/>
      <c r="AD28" s="661">
        <v>240</v>
      </c>
      <c r="AE28" s="661"/>
      <c r="AF28" s="661"/>
      <c r="AG28" s="661"/>
      <c r="AH28" s="661"/>
      <c r="AI28" s="661"/>
      <c r="AJ28" s="661"/>
      <c r="AK28" s="661"/>
      <c r="AL28" s="625">
        <v>0</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308</v>
      </c>
      <c r="CE28" s="620"/>
      <c r="CF28" s="620"/>
      <c r="CG28" s="620"/>
      <c r="CH28" s="620"/>
      <c r="CI28" s="620"/>
      <c r="CJ28" s="620"/>
      <c r="CK28" s="620"/>
      <c r="CL28" s="620"/>
      <c r="CM28" s="620"/>
      <c r="CN28" s="620"/>
      <c r="CO28" s="620"/>
      <c r="CP28" s="620"/>
      <c r="CQ28" s="621"/>
      <c r="CR28" s="622">
        <v>142028</v>
      </c>
      <c r="CS28" s="623"/>
      <c r="CT28" s="623"/>
      <c r="CU28" s="623"/>
      <c r="CV28" s="623"/>
      <c r="CW28" s="623"/>
      <c r="CX28" s="623"/>
      <c r="CY28" s="624"/>
      <c r="CZ28" s="625">
        <v>6.6</v>
      </c>
      <c r="DA28" s="637"/>
      <c r="DB28" s="637"/>
      <c r="DC28" s="638"/>
      <c r="DD28" s="628">
        <v>142028</v>
      </c>
      <c r="DE28" s="623"/>
      <c r="DF28" s="623"/>
      <c r="DG28" s="623"/>
      <c r="DH28" s="623"/>
      <c r="DI28" s="623"/>
      <c r="DJ28" s="623"/>
      <c r="DK28" s="624"/>
      <c r="DL28" s="628">
        <v>142028</v>
      </c>
      <c r="DM28" s="623"/>
      <c r="DN28" s="623"/>
      <c r="DO28" s="623"/>
      <c r="DP28" s="623"/>
      <c r="DQ28" s="623"/>
      <c r="DR28" s="623"/>
      <c r="DS28" s="623"/>
      <c r="DT28" s="623"/>
      <c r="DU28" s="623"/>
      <c r="DV28" s="624"/>
      <c r="DW28" s="625">
        <v>18.7</v>
      </c>
      <c r="DX28" s="637"/>
      <c r="DY28" s="637"/>
      <c r="DZ28" s="637"/>
      <c r="EA28" s="637"/>
      <c r="EB28" s="637"/>
      <c r="EC28" s="649"/>
    </row>
    <row r="29" spans="2:133" ht="11.25" customHeight="1" x14ac:dyDescent="0.15">
      <c r="B29" s="619" t="s">
        <v>309</v>
      </c>
      <c r="C29" s="620"/>
      <c r="D29" s="620"/>
      <c r="E29" s="620"/>
      <c r="F29" s="620"/>
      <c r="G29" s="620"/>
      <c r="H29" s="620"/>
      <c r="I29" s="620"/>
      <c r="J29" s="620"/>
      <c r="K29" s="620"/>
      <c r="L29" s="620"/>
      <c r="M29" s="620"/>
      <c r="N29" s="620"/>
      <c r="O29" s="620"/>
      <c r="P29" s="620"/>
      <c r="Q29" s="621"/>
      <c r="R29" s="622">
        <v>822</v>
      </c>
      <c r="S29" s="623"/>
      <c r="T29" s="623"/>
      <c r="U29" s="623"/>
      <c r="V29" s="623"/>
      <c r="W29" s="623"/>
      <c r="X29" s="623"/>
      <c r="Y29" s="624"/>
      <c r="Z29" s="660">
        <v>0</v>
      </c>
      <c r="AA29" s="660"/>
      <c r="AB29" s="660"/>
      <c r="AC29" s="660"/>
      <c r="AD29" s="661" t="s">
        <v>131</v>
      </c>
      <c r="AE29" s="661"/>
      <c r="AF29" s="661"/>
      <c r="AG29" s="661"/>
      <c r="AH29" s="661"/>
      <c r="AI29" s="661"/>
      <c r="AJ29" s="661"/>
      <c r="AK29" s="661"/>
      <c r="AL29" s="625" t="s">
        <v>131</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310</v>
      </c>
      <c r="CE29" s="642"/>
      <c r="CF29" s="619" t="s">
        <v>71</v>
      </c>
      <c r="CG29" s="620"/>
      <c r="CH29" s="620"/>
      <c r="CI29" s="620"/>
      <c r="CJ29" s="620"/>
      <c r="CK29" s="620"/>
      <c r="CL29" s="620"/>
      <c r="CM29" s="620"/>
      <c r="CN29" s="620"/>
      <c r="CO29" s="620"/>
      <c r="CP29" s="620"/>
      <c r="CQ29" s="621"/>
      <c r="CR29" s="622">
        <v>142028</v>
      </c>
      <c r="CS29" s="635"/>
      <c r="CT29" s="635"/>
      <c r="CU29" s="635"/>
      <c r="CV29" s="635"/>
      <c r="CW29" s="635"/>
      <c r="CX29" s="635"/>
      <c r="CY29" s="636"/>
      <c r="CZ29" s="625">
        <v>6.6</v>
      </c>
      <c r="DA29" s="637"/>
      <c r="DB29" s="637"/>
      <c r="DC29" s="638"/>
      <c r="DD29" s="628">
        <v>142028</v>
      </c>
      <c r="DE29" s="635"/>
      <c r="DF29" s="635"/>
      <c r="DG29" s="635"/>
      <c r="DH29" s="635"/>
      <c r="DI29" s="635"/>
      <c r="DJ29" s="635"/>
      <c r="DK29" s="636"/>
      <c r="DL29" s="628">
        <v>142028</v>
      </c>
      <c r="DM29" s="635"/>
      <c r="DN29" s="635"/>
      <c r="DO29" s="635"/>
      <c r="DP29" s="635"/>
      <c r="DQ29" s="635"/>
      <c r="DR29" s="635"/>
      <c r="DS29" s="635"/>
      <c r="DT29" s="635"/>
      <c r="DU29" s="635"/>
      <c r="DV29" s="636"/>
      <c r="DW29" s="625">
        <v>18.7</v>
      </c>
      <c r="DX29" s="637"/>
      <c r="DY29" s="637"/>
      <c r="DZ29" s="637"/>
      <c r="EA29" s="637"/>
      <c r="EB29" s="637"/>
      <c r="EC29" s="649"/>
    </row>
    <row r="30" spans="2:133" ht="11.25" customHeight="1" x14ac:dyDescent="0.15">
      <c r="B30" s="619" t="s">
        <v>311</v>
      </c>
      <c r="C30" s="620"/>
      <c r="D30" s="620"/>
      <c r="E30" s="620"/>
      <c r="F30" s="620"/>
      <c r="G30" s="620"/>
      <c r="H30" s="620"/>
      <c r="I30" s="620"/>
      <c r="J30" s="620"/>
      <c r="K30" s="620"/>
      <c r="L30" s="620"/>
      <c r="M30" s="620"/>
      <c r="N30" s="620"/>
      <c r="O30" s="620"/>
      <c r="P30" s="620"/>
      <c r="Q30" s="621"/>
      <c r="R30" s="622">
        <v>121795</v>
      </c>
      <c r="S30" s="623"/>
      <c r="T30" s="623"/>
      <c r="U30" s="623"/>
      <c r="V30" s="623"/>
      <c r="W30" s="623"/>
      <c r="X30" s="623"/>
      <c r="Y30" s="624"/>
      <c r="Z30" s="660">
        <v>4.9000000000000004</v>
      </c>
      <c r="AA30" s="660"/>
      <c r="AB30" s="660"/>
      <c r="AC30" s="660"/>
      <c r="AD30" s="661" t="s">
        <v>234</v>
      </c>
      <c r="AE30" s="661"/>
      <c r="AF30" s="661"/>
      <c r="AG30" s="661"/>
      <c r="AH30" s="661"/>
      <c r="AI30" s="661"/>
      <c r="AJ30" s="661"/>
      <c r="AK30" s="661"/>
      <c r="AL30" s="625" t="s">
        <v>234</v>
      </c>
      <c r="AM30" s="626"/>
      <c r="AN30" s="626"/>
      <c r="AO30" s="662"/>
      <c r="AP30" s="674" t="s">
        <v>228</v>
      </c>
      <c r="AQ30" s="675"/>
      <c r="AR30" s="675"/>
      <c r="AS30" s="675"/>
      <c r="AT30" s="675"/>
      <c r="AU30" s="675"/>
      <c r="AV30" s="675"/>
      <c r="AW30" s="675"/>
      <c r="AX30" s="675"/>
      <c r="AY30" s="675"/>
      <c r="AZ30" s="675"/>
      <c r="BA30" s="675"/>
      <c r="BB30" s="675"/>
      <c r="BC30" s="675"/>
      <c r="BD30" s="675"/>
      <c r="BE30" s="675"/>
      <c r="BF30" s="676"/>
      <c r="BG30" s="674" t="s">
        <v>312</v>
      </c>
      <c r="BH30" s="694"/>
      <c r="BI30" s="694"/>
      <c r="BJ30" s="694"/>
      <c r="BK30" s="694"/>
      <c r="BL30" s="694"/>
      <c r="BM30" s="694"/>
      <c r="BN30" s="694"/>
      <c r="BO30" s="694"/>
      <c r="BP30" s="694"/>
      <c r="BQ30" s="695"/>
      <c r="BR30" s="674" t="s">
        <v>313</v>
      </c>
      <c r="BS30" s="694"/>
      <c r="BT30" s="694"/>
      <c r="BU30" s="694"/>
      <c r="BV30" s="694"/>
      <c r="BW30" s="694"/>
      <c r="BX30" s="694"/>
      <c r="BY30" s="694"/>
      <c r="BZ30" s="694"/>
      <c r="CA30" s="694"/>
      <c r="CB30" s="695"/>
      <c r="CD30" s="643"/>
      <c r="CE30" s="644"/>
      <c r="CF30" s="619" t="s">
        <v>314</v>
      </c>
      <c r="CG30" s="620"/>
      <c r="CH30" s="620"/>
      <c r="CI30" s="620"/>
      <c r="CJ30" s="620"/>
      <c r="CK30" s="620"/>
      <c r="CL30" s="620"/>
      <c r="CM30" s="620"/>
      <c r="CN30" s="620"/>
      <c r="CO30" s="620"/>
      <c r="CP30" s="620"/>
      <c r="CQ30" s="621"/>
      <c r="CR30" s="622">
        <v>135217</v>
      </c>
      <c r="CS30" s="623"/>
      <c r="CT30" s="623"/>
      <c r="CU30" s="623"/>
      <c r="CV30" s="623"/>
      <c r="CW30" s="623"/>
      <c r="CX30" s="623"/>
      <c r="CY30" s="624"/>
      <c r="CZ30" s="625">
        <v>6.3</v>
      </c>
      <c r="DA30" s="637"/>
      <c r="DB30" s="637"/>
      <c r="DC30" s="638"/>
      <c r="DD30" s="628">
        <v>135217</v>
      </c>
      <c r="DE30" s="623"/>
      <c r="DF30" s="623"/>
      <c r="DG30" s="623"/>
      <c r="DH30" s="623"/>
      <c r="DI30" s="623"/>
      <c r="DJ30" s="623"/>
      <c r="DK30" s="624"/>
      <c r="DL30" s="628">
        <v>135217</v>
      </c>
      <c r="DM30" s="623"/>
      <c r="DN30" s="623"/>
      <c r="DO30" s="623"/>
      <c r="DP30" s="623"/>
      <c r="DQ30" s="623"/>
      <c r="DR30" s="623"/>
      <c r="DS30" s="623"/>
      <c r="DT30" s="623"/>
      <c r="DU30" s="623"/>
      <c r="DV30" s="624"/>
      <c r="DW30" s="625">
        <v>17.8</v>
      </c>
      <c r="DX30" s="637"/>
      <c r="DY30" s="637"/>
      <c r="DZ30" s="637"/>
      <c r="EA30" s="637"/>
      <c r="EB30" s="637"/>
      <c r="EC30" s="649"/>
    </row>
    <row r="31" spans="2:133" ht="11.25" customHeight="1" x14ac:dyDescent="0.15">
      <c r="B31" s="697" t="s">
        <v>315</v>
      </c>
      <c r="C31" s="698"/>
      <c r="D31" s="698"/>
      <c r="E31" s="698"/>
      <c r="F31" s="698"/>
      <c r="G31" s="698"/>
      <c r="H31" s="698"/>
      <c r="I31" s="698"/>
      <c r="J31" s="698"/>
      <c r="K31" s="698"/>
      <c r="L31" s="698"/>
      <c r="M31" s="698"/>
      <c r="N31" s="698"/>
      <c r="O31" s="698"/>
      <c r="P31" s="698"/>
      <c r="Q31" s="699"/>
      <c r="R31" s="622" t="s">
        <v>131</v>
      </c>
      <c r="S31" s="623"/>
      <c r="T31" s="623"/>
      <c r="U31" s="623"/>
      <c r="V31" s="623"/>
      <c r="W31" s="623"/>
      <c r="X31" s="623"/>
      <c r="Y31" s="624"/>
      <c r="Z31" s="660" t="s">
        <v>131</v>
      </c>
      <c r="AA31" s="660"/>
      <c r="AB31" s="660"/>
      <c r="AC31" s="660"/>
      <c r="AD31" s="661" t="s">
        <v>131</v>
      </c>
      <c r="AE31" s="661"/>
      <c r="AF31" s="661"/>
      <c r="AG31" s="661"/>
      <c r="AH31" s="661"/>
      <c r="AI31" s="661"/>
      <c r="AJ31" s="661"/>
      <c r="AK31" s="661"/>
      <c r="AL31" s="625" t="s">
        <v>140</v>
      </c>
      <c r="AM31" s="626"/>
      <c r="AN31" s="626"/>
      <c r="AO31" s="662"/>
      <c r="AP31" s="688" t="s">
        <v>316</v>
      </c>
      <c r="AQ31" s="689"/>
      <c r="AR31" s="689"/>
      <c r="AS31" s="689"/>
      <c r="AT31" s="690" t="s">
        <v>317</v>
      </c>
      <c r="AU31" s="218"/>
      <c r="AV31" s="218"/>
      <c r="AW31" s="218"/>
      <c r="AX31" s="680" t="s">
        <v>191</v>
      </c>
      <c r="AY31" s="681"/>
      <c r="AZ31" s="681"/>
      <c r="BA31" s="681"/>
      <c r="BB31" s="681"/>
      <c r="BC31" s="681"/>
      <c r="BD31" s="681"/>
      <c r="BE31" s="681"/>
      <c r="BF31" s="682"/>
      <c r="BG31" s="684">
        <v>94.1</v>
      </c>
      <c r="BH31" s="685"/>
      <c r="BI31" s="685"/>
      <c r="BJ31" s="685"/>
      <c r="BK31" s="685"/>
      <c r="BL31" s="685"/>
      <c r="BM31" s="686">
        <v>80.5</v>
      </c>
      <c r="BN31" s="685"/>
      <c r="BO31" s="685"/>
      <c r="BP31" s="685"/>
      <c r="BQ31" s="687"/>
      <c r="BR31" s="684">
        <v>96.5</v>
      </c>
      <c r="BS31" s="685"/>
      <c r="BT31" s="685"/>
      <c r="BU31" s="685"/>
      <c r="BV31" s="685"/>
      <c r="BW31" s="685"/>
      <c r="BX31" s="686">
        <v>82.2</v>
      </c>
      <c r="BY31" s="685"/>
      <c r="BZ31" s="685"/>
      <c r="CA31" s="685"/>
      <c r="CB31" s="687"/>
      <c r="CD31" s="643"/>
      <c r="CE31" s="644"/>
      <c r="CF31" s="619" t="s">
        <v>318</v>
      </c>
      <c r="CG31" s="620"/>
      <c r="CH31" s="620"/>
      <c r="CI31" s="620"/>
      <c r="CJ31" s="620"/>
      <c r="CK31" s="620"/>
      <c r="CL31" s="620"/>
      <c r="CM31" s="620"/>
      <c r="CN31" s="620"/>
      <c r="CO31" s="620"/>
      <c r="CP31" s="620"/>
      <c r="CQ31" s="621"/>
      <c r="CR31" s="622">
        <v>6811</v>
      </c>
      <c r="CS31" s="635"/>
      <c r="CT31" s="635"/>
      <c r="CU31" s="635"/>
      <c r="CV31" s="635"/>
      <c r="CW31" s="635"/>
      <c r="CX31" s="635"/>
      <c r="CY31" s="636"/>
      <c r="CZ31" s="625">
        <v>0.3</v>
      </c>
      <c r="DA31" s="637"/>
      <c r="DB31" s="637"/>
      <c r="DC31" s="638"/>
      <c r="DD31" s="628">
        <v>6811</v>
      </c>
      <c r="DE31" s="635"/>
      <c r="DF31" s="635"/>
      <c r="DG31" s="635"/>
      <c r="DH31" s="635"/>
      <c r="DI31" s="635"/>
      <c r="DJ31" s="635"/>
      <c r="DK31" s="636"/>
      <c r="DL31" s="628">
        <v>6811</v>
      </c>
      <c r="DM31" s="635"/>
      <c r="DN31" s="635"/>
      <c r="DO31" s="635"/>
      <c r="DP31" s="635"/>
      <c r="DQ31" s="635"/>
      <c r="DR31" s="635"/>
      <c r="DS31" s="635"/>
      <c r="DT31" s="635"/>
      <c r="DU31" s="635"/>
      <c r="DV31" s="636"/>
      <c r="DW31" s="625">
        <v>0.9</v>
      </c>
      <c r="DX31" s="637"/>
      <c r="DY31" s="637"/>
      <c r="DZ31" s="637"/>
      <c r="EA31" s="637"/>
      <c r="EB31" s="637"/>
      <c r="EC31" s="649"/>
    </row>
    <row r="32" spans="2:133" ht="11.25" customHeight="1" x14ac:dyDescent="0.15">
      <c r="B32" s="619" t="s">
        <v>319</v>
      </c>
      <c r="C32" s="620"/>
      <c r="D32" s="620"/>
      <c r="E32" s="620"/>
      <c r="F32" s="620"/>
      <c r="G32" s="620"/>
      <c r="H32" s="620"/>
      <c r="I32" s="620"/>
      <c r="J32" s="620"/>
      <c r="K32" s="620"/>
      <c r="L32" s="620"/>
      <c r="M32" s="620"/>
      <c r="N32" s="620"/>
      <c r="O32" s="620"/>
      <c r="P32" s="620"/>
      <c r="Q32" s="621"/>
      <c r="R32" s="622">
        <v>158021</v>
      </c>
      <c r="S32" s="623"/>
      <c r="T32" s="623"/>
      <c r="U32" s="623"/>
      <c r="V32" s="623"/>
      <c r="W32" s="623"/>
      <c r="X32" s="623"/>
      <c r="Y32" s="624"/>
      <c r="Z32" s="660">
        <v>6.4</v>
      </c>
      <c r="AA32" s="660"/>
      <c r="AB32" s="660"/>
      <c r="AC32" s="660"/>
      <c r="AD32" s="661" t="s">
        <v>234</v>
      </c>
      <c r="AE32" s="661"/>
      <c r="AF32" s="661"/>
      <c r="AG32" s="661"/>
      <c r="AH32" s="661"/>
      <c r="AI32" s="661"/>
      <c r="AJ32" s="661"/>
      <c r="AK32" s="661"/>
      <c r="AL32" s="625" t="s">
        <v>140</v>
      </c>
      <c r="AM32" s="626"/>
      <c r="AN32" s="626"/>
      <c r="AO32" s="662"/>
      <c r="AP32" s="663"/>
      <c r="AQ32" s="664"/>
      <c r="AR32" s="664"/>
      <c r="AS32" s="664"/>
      <c r="AT32" s="691"/>
      <c r="AU32" s="214" t="s">
        <v>320</v>
      </c>
      <c r="AX32" s="619" t="s">
        <v>321</v>
      </c>
      <c r="AY32" s="620"/>
      <c r="AZ32" s="620"/>
      <c r="BA32" s="620"/>
      <c r="BB32" s="620"/>
      <c r="BC32" s="620"/>
      <c r="BD32" s="620"/>
      <c r="BE32" s="620"/>
      <c r="BF32" s="621"/>
      <c r="BG32" s="693">
        <v>95.9</v>
      </c>
      <c r="BH32" s="635"/>
      <c r="BI32" s="635"/>
      <c r="BJ32" s="635"/>
      <c r="BK32" s="635"/>
      <c r="BL32" s="635"/>
      <c r="BM32" s="626">
        <v>94.6</v>
      </c>
      <c r="BN32" s="635"/>
      <c r="BO32" s="635"/>
      <c r="BP32" s="635"/>
      <c r="BQ32" s="658"/>
      <c r="BR32" s="693">
        <v>99.5</v>
      </c>
      <c r="BS32" s="635"/>
      <c r="BT32" s="635"/>
      <c r="BU32" s="635"/>
      <c r="BV32" s="635"/>
      <c r="BW32" s="635"/>
      <c r="BX32" s="626">
        <v>98.4</v>
      </c>
      <c r="BY32" s="635"/>
      <c r="BZ32" s="635"/>
      <c r="CA32" s="635"/>
      <c r="CB32" s="658"/>
      <c r="CD32" s="645"/>
      <c r="CE32" s="646"/>
      <c r="CF32" s="619" t="s">
        <v>322</v>
      </c>
      <c r="CG32" s="620"/>
      <c r="CH32" s="620"/>
      <c r="CI32" s="620"/>
      <c r="CJ32" s="620"/>
      <c r="CK32" s="620"/>
      <c r="CL32" s="620"/>
      <c r="CM32" s="620"/>
      <c r="CN32" s="620"/>
      <c r="CO32" s="620"/>
      <c r="CP32" s="620"/>
      <c r="CQ32" s="621"/>
      <c r="CR32" s="622" t="s">
        <v>234</v>
      </c>
      <c r="CS32" s="623"/>
      <c r="CT32" s="623"/>
      <c r="CU32" s="623"/>
      <c r="CV32" s="623"/>
      <c r="CW32" s="623"/>
      <c r="CX32" s="623"/>
      <c r="CY32" s="624"/>
      <c r="CZ32" s="625" t="s">
        <v>140</v>
      </c>
      <c r="DA32" s="637"/>
      <c r="DB32" s="637"/>
      <c r="DC32" s="638"/>
      <c r="DD32" s="628" t="s">
        <v>234</v>
      </c>
      <c r="DE32" s="623"/>
      <c r="DF32" s="623"/>
      <c r="DG32" s="623"/>
      <c r="DH32" s="623"/>
      <c r="DI32" s="623"/>
      <c r="DJ32" s="623"/>
      <c r="DK32" s="624"/>
      <c r="DL32" s="628" t="s">
        <v>234</v>
      </c>
      <c r="DM32" s="623"/>
      <c r="DN32" s="623"/>
      <c r="DO32" s="623"/>
      <c r="DP32" s="623"/>
      <c r="DQ32" s="623"/>
      <c r="DR32" s="623"/>
      <c r="DS32" s="623"/>
      <c r="DT32" s="623"/>
      <c r="DU32" s="623"/>
      <c r="DV32" s="624"/>
      <c r="DW32" s="625" t="s">
        <v>140</v>
      </c>
      <c r="DX32" s="637"/>
      <c r="DY32" s="637"/>
      <c r="DZ32" s="637"/>
      <c r="EA32" s="637"/>
      <c r="EB32" s="637"/>
      <c r="EC32" s="649"/>
    </row>
    <row r="33" spans="2:133" ht="11.25" customHeight="1" x14ac:dyDescent="0.15">
      <c r="B33" s="619" t="s">
        <v>323</v>
      </c>
      <c r="C33" s="620"/>
      <c r="D33" s="620"/>
      <c r="E33" s="620"/>
      <c r="F33" s="620"/>
      <c r="G33" s="620"/>
      <c r="H33" s="620"/>
      <c r="I33" s="620"/>
      <c r="J33" s="620"/>
      <c r="K33" s="620"/>
      <c r="L33" s="620"/>
      <c r="M33" s="620"/>
      <c r="N33" s="620"/>
      <c r="O33" s="620"/>
      <c r="P33" s="620"/>
      <c r="Q33" s="621"/>
      <c r="R33" s="622">
        <v>15503</v>
      </c>
      <c r="S33" s="623"/>
      <c r="T33" s="623"/>
      <c r="U33" s="623"/>
      <c r="V33" s="623"/>
      <c r="W33" s="623"/>
      <c r="X33" s="623"/>
      <c r="Y33" s="624"/>
      <c r="Z33" s="660">
        <v>0.6</v>
      </c>
      <c r="AA33" s="660"/>
      <c r="AB33" s="660"/>
      <c r="AC33" s="660"/>
      <c r="AD33" s="661">
        <v>11799</v>
      </c>
      <c r="AE33" s="661"/>
      <c r="AF33" s="661"/>
      <c r="AG33" s="661"/>
      <c r="AH33" s="661"/>
      <c r="AI33" s="661"/>
      <c r="AJ33" s="661"/>
      <c r="AK33" s="661"/>
      <c r="AL33" s="625">
        <v>1.6</v>
      </c>
      <c r="AM33" s="626"/>
      <c r="AN33" s="626"/>
      <c r="AO33" s="662"/>
      <c r="AP33" s="665"/>
      <c r="AQ33" s="666"/>
      <c r="AR33" s="666"/>
      <c r="AS33" s="666"/>
      <c r="AT33" s="692"/>
      <c r="AU33" s="219"/>
      <c r="AV33" s="219"/>
      <c r="AW33" s="219"/>
      <c r="AX33" s="603" t="s">
        <v>324</v>
      </c>
      <c r="AY33" s="604"/>
      <c r="AZ33" s="604"/>
      <c r="BA33" s="604"/>
      <c r="BB33" s="604"/>
      <c r="BC33" s="604"/>
      <c r="BD33" s="604"/>
      <c r="BE33" s="604"/>
      <c r="BF33" s="605"/>
      <c r="BG33" s="683">
        <v>91</v>
      </c>
      <c r="BH33" s="607"/>
      <c r="BI33" s="607"/>
      <c r="BJ33" s="607"/>
      <c r="BK33" s="607"/>
      <c r="BL33" s="607"/>
      <c r="BM33" s="653">
        <v>67.2</v>
      </c>
      <c r="BN33" s="607"/>
      <c r="BO33" s="607"/>
      <c r="BP33" s="607"/>
      <c r="BQ33" s="670"/>
      <c r="BR33" s="683">
        <v>93.2</v>
      </c>
      <c r="BS33" s="607"/>
      <c r="BT33" s="607"/>
      <c r="BU33" s="607"/>
      <c r="BV33" s="607"/>
      <c r="BW33" s="607"/>
      <c r="BX33" s="653">
        <v>69.8</v>
      </c>
      <c r="BY33" s="607"/>
      <c r="BZ33" s="607"/>
      <c r="CA33" s="607"/>
      <c r="CB33" s="670"/>
      <c r="CD33" s="619" t="s">
        <v>325</v>
      </c>
      <c r="CE33" s="620"/>
      <c r="CF33" s="620"/>
      <c r="CG33" s="620"/>
      <c r="CH33" s="620"/>
      <c r="CI33" s="620"/>
      <c r="CJ33" s="620"/>
      <c r="CK33" s="620"/>
      <c r="CL33" s="620"/>
      <c r="CM33" s="620"/>
      <c r="CN33" s="620"/>
      <c r="CO33" s="620"/>
      <c r="CP33" s="620"/>
      <c r="CQ33" s="621"/>
      <c r="CR33" s="622">
        <v>917572</v>
      </c>
      <c r="CS33" s="635"/>
      <c r="CT33" s="635"/>
      <c r="CU33" s="635"/>
      <c r="CV33" s="635"/>
      <c r="CW33" s="635"/>
      <c r="CX33" s="635"/>
      <c r="CY33" s="636"/>
      <c r="CZ33" s="625">
        <v>42.6</v>
      </c>
      <c r="DA33" s="637"/>
      <c r="DB33" s="637"/>
      <c r="DC33" s="638"/>
      <c r="DD33" s="628">
        <v>624478</v>
      </c>
      <c r="DE33" s="635"/>
      <c r="DF33" s="635"/>
      <c r="DG33" s="635"/>
      <c r="DH33" s="635"/>
      <c r="DI33" s="635"/>
      <c r="DJ33" s="635"/>
      <c r="DK33" s="636"/>
      <c r="DL33" s="628">
        <v>249342</v>
      </c>
      <c r="DM33" s="635"/>
      <c r="DN33" s="635"/>
      <c r="DO33" s="635"/>
      <c r="DP33" s="635"/>
      <c r="DQ33" s="635"/>
      <c r="DR33" s="635"/>
      <c r="DS33" s="635"/>
      <c r="DT33" s="635"/>
      <c r="DU33" s="635"/>
      <c r="DV33" s="636"/>
      <c r="DW33" s="625">
        <v>32.9</v>
      </c>
      <c r="DX33" s="637"/>
      <c r="DY33" s="637"/>
      <c r="DZ33" s="637"/>
      <c r="EA33" s="637"/>
      <c r="EB33" s="637"/>
      <c r="EC33" s="649"/>
    </row>
    <row r="34" spans="2:133" ht="11.25" customHeight="1" x14ac:dyDescent="0.15">
      <c r="B34" s="619" t="s">
        <v>326</v>
      </c>
      <c r="C34" s="620"/>
      <c r="D34" s="620"/>
      <c r="E34" s="620"/>
      <c r="F34" s="620"/>
      <c r="G34" s="620"/>
      <c r="H34" s="620"/>
      <c r="I34" s="620"/>
      <c r="J34" s="620"/>
      <c r="K34" s="620"/>
      <c r="L34" s="620"/>
      <c r="M34" s="620"/>
      <c r="N34" s="620"/>
      <c r="O34" s="620"/>
      <c r="P34" s="620"/>
      <c r="Q34" s="621"/>
      <c r="R34" s="622">
        <v>50</v>
      </c>
      <c r="S34" s="623"/>
      <c r="T34" s="623"/>
      <c r="U34" s="623"/>
      <c r="V34" s="623"/>
      <c r="W34" s="623"/>
      <c r="X34" s="623"/>
      <c r="Y34" s="624"/>
      <c r="Z34" s="660">
        <v>0</v>
      </c>
      <c r="AA34" s="660"/>
      <c r="AB34" s="660"/>
      <c r="AC34" s="660"/>
      <c r="AD34" s="661" t="s">
        <v>234</v>
      </c>
      <c r="AE34" s="661"/>
      <c r="AF34" s="661"/>
      <c r="AG34" s="661"/>
      <c r="AH34" s="661"/>
      <c r="AI34" s="661"/>
      <c r="AJ34" s="661"/>
      <c r="AK34" s="661"/>
      <c r="AL34" s="625" t="s">
        <v>131</v>
      </c>
      <c r="AM34" s="626"/>
      <c r="AN34" s="626"/>
      <c r="AO34" s="662"/>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9" t="s">
        <v>327</v>
      </c>
      <c r="CE34" s="620"/>
      <c r="CF34" s="620"/>
      <c r="CG34" s="620"/>
      <c r="CH34" s="620"/>
      <c r="CI34" s="620"/>
      <c r="CJ34" s="620"/>
      <c r="CK34" s="620"/>
      <c r="CL34" s="620"/>
      <c r="CM34" s="620"/>
      <c r="CN34" s="620"/>
      <c r="CO34" s="620"/>
      <c r="CP34" s="620"/>
      <c r="CQ34" s="621"/>
      <c r="CR34" s="622">
        <v>448523</v>
      </c>
      <c r="CS34" s="623"/>
      <c r="CT34" s="623"/>
      <c r="CU34" s="623"/>
      <c r="CV34" s="623"/>
      <c r="CW34" s="623"/>
      <c r="CX34" s="623"/>
      <c r="CY34" s="624"/>
      <c r="CZ34" s="625">
        <v>20.8</v>
      </c>
      <c r="DA34" s="637"/>
      <c r="DB34" s="637"/>
      <c r="DC34" s="638"/>
      <c r="DD34" s="628">
        <v>224716</v>
      </c>
      <c r="DE34" s="623"/>
      <c r="DF34" s="623"/>
      <c r="DG34" s="623"/>
      <c r="DH34" s="623"/>
      <c r="DI34" s="623"/>
      <c r="DJ34" s="623"/>
      <c r="DK34" s="624"/>
      <c r="DL34" s="628">
        <v>158707</v>
      </c>
      <c r="DM34" s="623"/>
      <c r="DN34" s="623"/>
      <c r="DO34" s="623"/>
      <c r="DP34" s="623"/>
      <c r="DQ34" s="623"/>
      <c r="DR34" s="623"/>
      <c r="DS34" s="623"/>
      <c r="DT34" s="623"/>
      <c r="DU34" s="623"/>
      <c r="DV34" s="624"/>
      <c r="DW34" s="625">
        <v>20.9</v>
      </c>
      <c r="DX34" s="637"/>
      <c r="DY34" s="637"/>
      <c r="DZ34" s="637"/>
      <c r="EA34" s="637"/>
      <c r="EB34" s="637"/>
      <c r="EC34" s="649"/>
    </row>
    <row r="35" spans="2:133" ht="11.25" customHeight="1" x14ac:dyDescent="0.15">
      <c r="B35" s="619" t="s">
        <v>328</v>
      </c>
      <c r="C35" s="620"/>
      <c r="D35" s="620"/>
      <c r="E35" s="620"/>
      <c r="F35" s="620"/>
      <c r="G35" s="620"/>
      <c r="H35" s="620"/>
      <c r="I35" s="620"/>
      <c r="J35" s="620"/>
      <c r="K35" s="620"/>
      <c r="L35" s="620"/>
      <c r="M35" s="620"/>
      <c r="N35" s="620"/>
      <c r="O35" s="620"/>
      <c r="P35" s="620"/>
      <c r="Q35" s="621"/>
      <c r="R35" s="622">
        <v>259706</v>
      </c>
      <c r="S35" s="623"/>
      <c r="T35" s="623"/>
      <c r="U35" s="623"/>
      <c r="V35" s="623"/>
      <c r="W35" s="623"/>
      <c r="X35" s="623"/>
      <c r="Y35" s="624"/>
      <c r="Z35" s="660">
        <v>10.5</v>
      </c>
      <c r="AA35" s="660"/>
      <c r="AB35" s="660"/>
      <c r="AC35" s="660"/>
      <c r="AD35" s="661" t="s">
        <v>234</v>
      </c>
      <c r="AE35" s="661"/>
      <c r="AF35" s="661"/>
      <c r="AG35" s="661"/>
      <c r="AH35" s="661"/>
      <c r="AI35" s="661"/>
      <c r="AJ35" s="661"/>
      <c r="AK35" s="661"/>
      <c r="AL35" s="625" t="s">
        <v>131</v>
      </c>
      <c r="AM35" s="626"/>
      <c r="AN35" s="626"/>
      <c r="AO35" s="662"/>
      <c r="AP35" s="222"/>
      <c r="AQ35" s="674" t="s">
        <v>329</v>
      </c>
      <c r="AR35" s="675"/>
      <c r="AS35" s="675"/>
      <c r="AT35" s="675"/>
      <c r="AU35" s="675"/>
      <c r="AV35" s="675"/>
      <c r="AW35" s="675"/>
      <c r="AX35" s="675"/>
      <c r="AY35" s="675"/>
      <c r="AZ35" s="675"/>
      <c r="BA35" s="675"/>
      <c r="BB35" s="675"/>
      <c r="BC35" s="675"/>
      <c r="BD35" s="675"/>
      <c r="BE35" s="675"/>
      <c r="BF35" s="676"/>
      <c r="BG35" s="674" t="s">
        <v>330</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331</v>
      </c>
      <c r="CE35" s="620"/>
      <c r="CF35" s="620"/>
      <c r="CG35" s="620"/>
      <c r="CH35" s="620"/>
      <c r="CI35" s="620"/>
      <c r="CJ35" s="620"/>
      <c r="CK35" s="620"/>
      <c r="CL35" s="620"/>
      <c r="CM35" s="620"/>
      <c r="CN35" s="620"/>
      <c r="CO35" s="620"/>
      <c r="CP35" s="620"/>
      <c r="CQ35" s="621"/>
      <c r="CR35" s="622">
        <v>19878</v>
      </c>
      <c r="CS35" s="635"/>
      <c r="CT35" s="635"/>
      <c r="CU35" s="635"/>
      <c r="CV35" s="635"/>
      <c r="CW35" s="635"/>
      <c r="CX35" s="635"/>
      <c r="CY35" s="636"/>
      <c r="CZ35" s="625">
        <v>0.9</v>
      </c>
      <c r="DA35" s="637"/>
      <c r="DB35" s="637"/>
      <c r="DC35" s="638"/>
      <c r="DD35" s="628">
        <v>18359</v>
      </c>
      <c r="DE35" s="635"/>
      <c r="DF35" s="635"/>
      <c r="DG35" s="635"/>
      <c r="DH35" s="635"/>
      <c r="DI35" s="635"/>
      <c r="DJ35" s="635"/>
      <c r="DK35" s="636"/>
      <c r="DL35" s="628">
        <v>13677</v>
      </c>
      <c r="DM35" s="635"/>
      <c r="DN35" s="635"/>
      <c r="DO35" s="635"/>
      <c r="DP35" s="635"/>
      <c r="DQ35" s="635"/>
      <c r="DR35" s="635"/>
      <c r="DS35" s="635"/>
      <c r="DT35" s="635"/>
      <c r="DU35" s="635"/>
      <c r="DV35" s="636"/>
      <c r="DW35" s="625">
        <v>1.8</v>
      </c>
      <c r="DX35" s="637"/>
      <c r="DY35" s="637"/>
      <c r="DZ35" s="637"/>
      <c r="EA35" s="637"/>
      <c r="EB35" s="637"/>
      <c r="EC35" s="649"/>
    </row>
    <row r="36" spans="2:133" ht="11.25" customHeight="1" x14ac:dyDescent="0.15">
      <c r="B36" s="619" t="s">
        <v>332</v>
      </c>
      <c r="C36" s="620"/>
      <c r="D36" s="620"/>
      <c r="E36" s="620"/>
      <c r="F36" s="620"/>
      <c r="G36" s="620"/>
      <c r="H36" s="620"/>
      <c r="I36" s="620"/>
      <c r="J36" s="620"/>
      <c r="K36" s="620"/>
      <c r="L36" s="620"/>
      <c r="M36" s="620"/>
      <c r="N36" s="620"/>
      <c r="O36" s="620"/>
      <c r="P36" s="620"/>
      <c r="Q36" s="621"/>
      <c r="R36" s="622">
        <v>231937</v>
      </c>
      <c r="S36" s="623"/>
      <c r="T36" s="623"/>
      <c r="U36" s="623"/>
      <c r="V36" s="623"/>
      <c r="W36" s="623"/>
      <c r="X36" s="623"/>
      <c r="Y36" s="624"/>
      <c r="Z36" s="660">
        <v>9.4</v>
      </c>
      <c r="AA36" s="660"/>
      <c r="AB36" s="660"/>
      <c r="AC36" s="660"/>
      <c r="AD36" s="661" t="s">
        <v>140</v>
      </c>
      <c r="AE36" s="661"/>
      <c r="AF36" s="661"/>
      <c r="AG36" s="661"/>
      <c r="AH36" s="661"/>
      <c r="AI36" s="661"/>
      <c r="AJ36" s="661"/>
      <c r="AK36" s="661"/>
      <c r="AL36" s="625" t="s">
        <v>234</v>
      </c>
      <c r="AM36" s="626"/>
      <c r="AN36" s="626"/>
      <c r="AO36" s="662"/>
      <c r="AP36" s="222"/>
      <c r="AQ36" s="671" t="s">
        <v>333</v>
      </c>
      <c r="AR36" s="672"/>
      <c r="AS36" s="672"/>
      <c r="AT36" s="672"/>
      <c r="AU36" s="672"/>
      <c r="AV36" s="672"/>
      <c r="AW36" s="672"/>
      <c r="AX36" s="672"/>
      <c r="AY36" s="673"/>
      <c r="AZ36" s="677">
        <v>107343</v>
      </c>
      <c r="BA36" s="678"/>
      <c r="BB36" s="678"/>
      <c r="BC36" s="678"/>
      <c r="BD36" s="678"/>
      <c r="BE36" s="678"/>
      <c r="BF36" s="679"/>
      <c r="BG36" s="680" t="s">
        <v>334</v>
      </c>
      <c r="BH36" s="681"/>
      <c r="BI36" s="681"/>
      <c r="BJ36" s="681"/>
      <c r="BK36" s="681"/>
      <c r="BL36" s="681"/>
      <c r="BM36" s="681"/>
      <c r="BN36" s="681"/>
      <c r="BO36" s="681"/>
      <c r="BP36" s="681"/>
      <c r="BQ36" s="681"/>
      <c r="BR36" s="681"/>
      <c r="BS36" s="681"/>
      <c r="BT36" s="681"/>
      <c r="BU36" s="682"/>
      <c r="BV36" s="677">
        <v>127192</v>
      </c>
      <c r="BW36" s="678"/>
      <c r="BX36" s="678"/>
      <c r="BY36" s="678"/>
      <c r="BZ36" s="678"/>
      <c r="CA36" s="678"/>
      <c r="CB36" s="679"/>
      <c r="CD36" s="619" t="s">
        <v>335</v>
      </c>
      <c r="CE36" s="620"/>
      <c r="CF36" s="620"/>
      <c r="CG36" s="620"/>
      <c r="CH36" s="620"/>
      <c r="CI36" s="620"/>
      <c r="CJ36" s="620"/>
      <c r="CK36" s="620"/>
      <c r="CL36" s="620"/>
      <c r="CM36" s="620"/>
      <c r="CN36" s="620"/>
      <c r="CO36" s="620"/>
      <c r="CP36" s="620"/>
      <c r="CQ36" s="621"/>
      <c r="CR36" s="622">
        <v>103097</v>
      </c>
      <c r="CS36" s="623"/>
      <c r="CT36" s="623"/>
      <c r="CU36" s="623"/>
      <c r="CV36" s="623"/>
      <c r="CW36" s="623"/>
      <c r="CX36" s="623"/>
      <c r="CY36" s="624"/>
      <c r="CZ36" s="625">
        <v>4.8</v>
      </c>
      <c r="DA36" s="637"/>
      <c r="DB36" s="637"/>
      <c r="DC36" s="638"/>
      <c r="DD36" s="628">
        <v>40628</v>
      </c>
      <c r="DE36" s="623"/>
      <c r="DF36" s="623"/>
      <c r="DG36" s="623"/>
      <c r="DH36" s="623"/>
      <c r="DI36" s="623"/>
      <c r="DJ36" s="623"/>
      <c r="DK36" s="624"/>
      <c r="DL36" s="628">
        <v>26912</v>
      </c>
      <c r="DM36" s="623"/>
      <c r="DN36" s="623"/>
      <c r="DO36" s="623"/>
      <c r="DP36" s="623"/>
      <c r="DQ36" s="623"/>
      <c r="DR36" s="623"/>
      <c r="DS36" s="623"/>
      <c r="DT36" s="623"/>
      <c r="DU36" s="623"/>
      <c r="DV36" s="624"/>
      <c r="DW36" s="625">
        <v>3.5</v>
      </c>
      <c r="DX36" s="637"/>
      <c r="DY36" s="637"/>
      <c r="DZ36" s="637"/>
      <c r="EA36" s="637"/>
      <c r="EB36" s="637"/>
      <c r="EC36" s="649"/>
    </row>
    <row r="37" spans="2:133" ht="11.25" customHeight="1" x14ac:dyDescent="0.15">
      <c r="B37" s="619" t="s">
        <v>336</v>
      </c>
      <c r="C37" s="620"/>
      <c r="D37" s="620"/>
      <c r="E37" s="620"/>
      <c r="F37" s="620"/>
      <c r="G37" s="620"/>
      <c r="H37" s="620"/>
      <c r="I37" s="620"/>
      <c r="J37" s="620"/>
      <c r="K37" s="620"/>
      <c r="L37" s="620"/>
      <c r="M37" s="620"/>
      <c r="N37" s="620"/>
      <c r="O37" s="620"/>
      <c r="P37" s="620"/>
      <c r="Q37" s="621"/>
      <c r="R37" s="622">
        <v>32241</v>
      </c>
      <c r="S37" s="623"/>
      <c r="T37" s="623"/>
      <c r="U37" s="623"/>
      <c r="V37" s="623"/>
      <c r="W37" s="623"/>
      <c r="X37" s="623"/>
      <c r="Y37" s="624"/>
      <c r="Z37" s="660">
        <v>1.3</v>
      </c>
      <c r="AA37" s="660"/>
      <c r="AB37" s="660"/>
      <c r="AC37" s="660"/>
      <c r="AD37" s="661">
        <v>10048</v>
      </c>
      <c r="AE37" s="661"/>
      <c r="AF37" s="661"/>
      <c r="AG37" s="661"/>
      <c r="AH37" s="661"/>
      <c r="AI37" s="661"/>
      <c r="AJ37" s="661"/>
      <c r="AK37" s="661"/>
      <c r="AL37" s="625">
        <v>1.3</v>
      </c>
      <c r="AM37" s="626"/>
      <c r="AN37" s="626"/>
      <c r="AO37" s="662"/>
      <c r="AQ37" s="655" t="s">
        <v>337</v>
      </c>
      <c r="AR37" s="656"/>
      <c r="AS37" s="656"/>
      <c r="AT37" s="656"/>
      <c r="AU37" s="656"/>
      <c r="AV37" s="656"/>
      <c r="AW37" s="656"/>
      <c r="AX37" s="656"/>
      <c r="AY37" s="657"/>
      <c r="AZ37" s="622">
        <v>27000</v>
      </c>
      <c r="BA37" s="623"/>
      <c r="BB37" s="623"/>
      <c r="BC37" s="623"/>
      <c r="BD37" s="635"/>
      <c r="BE37" s="635"/>
      <c r="BF37" s="658"/>
      <c r="BG37" s="619" t="s">
        <v>338</v>
      </c>
      <c r="BH37" s="620"/>
      <c r="BI37" s="620"/>
      <c r="BJ37" s="620"/>
      <c r="BK37" s="620"/>
      <c r="BL37" s="620"/>
      <c r="BM37" s="620"/>
      <c r="BN37" s="620"/>
      <c r="BO37" s="620"/>
      <c r="BP37" s="620"/>
      <c r="BQ37" s="620"/>
      <c r="BR37" s="620"/>
      <c r="BS37" s="620"/>
      <c r="BT37" s="620"/>
      <c r="BU37" s="621"/>
      <c r="BV37" s="622">
        <v>118837</v>
      </c>
      <c r="BW37" s="623"/>
      <c r="BX37" s="623"/>
      <c r="BY37" s="623"/>
      <c r="BZ37" s="623"/>
      <c r="CA37" s="623"/>
      <c r="CB37" s="659"/>
      <c r="CD37" s="619" t="s">
        <v>339</v>
      </c>
      <c r="CE37" s="620"/>
      <c r="CF37" s="620"/>
      <c r="CG37" s="620"/>
      <c r="CH37" s="620"/>
      <c r="CI37" s="620"/>
      <c r="CJ37" s="620"/>
      <c r="CK37" s="620"/>
      <c r="CL37" s="620"/>
      <c r="CM37" s="620"/>
      <c r="CN37" s="620"/>
      <c r="CO37" s="620"/>
      <c r="CP37" s="620"/>
      <c r="CQ37" s="621"/>
      <c r="CR37" s="622">
        <v>10153</v>
      </c>
      <c r="CS37" s="635"/>
      <c r="CT37" s="635"/>
      <c r="CU37" s="635"/>
      <c r="CV37" s="635"/>
      <c r="CW37" s="635"/>
      <c r="CX37" s="635"/>
      <c r="CY37" s="636"/>
      <c r="CZ37" s="625">
        <v>0.5</v>
      </c>
      <c r="DA37" s="637"/>
      <c r="DB37" s="637"/>
      <c r="DC37" s="638"/>
      <c r="DD37" s="628">
        <v>10153</v>
      </c>
      <c r="DE37" s="635"/>
      <c r="DF37" s="635"/>
      <c r="DG37" s="635"/>
      <c r="DH37" s="635"/>
      <c r="DI37" s="635"/>
      <c r="DJ37" s="635"/>
      <c r="DK37" s="636"/>
      <c r="DL37" s="628">
        <v>10153</v>
      </c>
      <c r="DM37" s="635"/>
      <c r="DN37" s="635"/>
      <c r="DO37" s="635"/>
      <c r="DP37" s="635"/>
      <c r="DQ37" s="635"/>
      <c r="DR37" s="635"/>
      <c r="DS37" s="635"/>
      <c r="DT37" s="635"/>
      <c r="DU37" s="635"/>
      <c r="DV37" s="636"/>
      <c r="DW37" s="625">
        <v>1.3</v>
      </c>
      <c r="DX37" s="637"/>
      <c r="DY37" s="637"/>
      <c r="DZ37" s="637"/>
      <c r="EA37" s="637"/>
      <c r="EB37" s="637"/>
      <c r="EC37" s="649"/>
    </row>
    <row r="38" spans="2:133" ht="11.25" customHeight="1" x14ac:dyDescent="0.15">
      <c r="B38" s="619" t="s">
        <v>340</v>
      </c>
      <c r="C38" s="620"/>
      <c r="D38" s="620"/>
      <c r="E38" s="620"/>
      <c r="F38" s="620"/>
      <c r="G38" s="620"/>
      <c r="H38" s="620"/>
      <c r="I38" s="620"/>
      <c r="J38" s="620"/>
      <c r="K38" s="620"/>
      <c r="L38" s="620"/>
      <c r="M38" s="620"/>
      <c r="N38" s="620"/>
      <c r="O38" s="620"/>
      <c r="P38" s="620"/>
      <c r="Q38" s="621"/>
      <c r="R38" s="622">
        <v>659725</v>
      </c>
      <c r="S38" s="623"/>
      <c r="T38" s="623"/>
      <c r="U38" s="623"/>
      <c r="V38" s="623"/>
      <c r="W38" s="623"/>
      <c r="X38" s="623"/>
      <c r="Y38" s="624"/>
      <c r="Z38" s="660">
        <v>26.7</v>
      </c>
      <c r="AA38" s="660"/>
      <c r="AB38" s="660"/>
      <c r="AC38" s="660"/>
      <c r="AD38" s="661" t="s">
        <v>140</v>
      </c>
      <c r="AE38" s="661"/>
      <c r="AF38" s="661"/>
      <c r="AG38" s="661"/>
      <c r="AH38" s="661"/>
      <c r="AI38" s="661"/>
      <c r="AJ38" s="661"/>
      <c r="AK38" s="661"/>
      <c r="AL38" s="625" t="s">
        <v>234</v>
      </c>
      <c r="AM38" s="626"/>
      <c r="AN38" s="626"/>
      <c r="AO38" s="662"/>
      <c r="AQ38" s="655" t="s">
        <v>341</v>
      </c>
      <c r="AR38" s="656"/>
      <c r="AS38" s="656"/>
      <c r="AT38" s="656"/>
      <c r="AU38" s="656"/>
      <c r="AV38" s="656"/>
      <c r="AW38" s="656"/>
      <c r="AX38" s="656"/>
      <c r="AY38" s="657"/>
      <c r="AZ38" s="622">
        <v>14580</v>
      </c>
      <c r="BA38" s="623"/>
      <c r="BB38" s="623"/>
      <c r="BC38" s="623"/>
      <c r="BD38" s="635"/>
      <c r="BE38" s="635"/>
      <c r="BF38" s="658"/>
      <c r="BG38" s="619" t="s">
        <v>342</v>
      </c>
      <c r="BH38" s="620"/>
      <c r="BI38" s="620"/>
      <c r="BJ38" s="620"/>
      <c r="BK38" s="620"/>
      <c r="BL38" s="620"/>
      <c r="BM38" s="620"/>
      <c r="BN38" s="620"/>
      <c r="BO38" s="620"/>
      <c r="BP38" s="620"/>
      <c r="BQ38" s="620"/>
      <c r="BR38" s="620"/>
      <c r="BS38" s="620"/>
      <c r="BT38" s="620"/>
      <c r="BU38" s="621"/>
      <c r="BV38" s="622">
        <v>114</v>
      </c>
      <c r="BW38" s="623"/>
      <c r="BX38" s="623"/>
      <c r="BY38" s="623"/>
      <c r="BZ38" s="623"/>
      <c r="CA38" s="623"/>
      <c r="CB38" s="659"/>
      <c r="CD38" s="619" t="s">
        <v>343</v>
      </c>
      <c r="CE38" s="620"/>
      <c r="CF38" s="620"/>
      <c r="CG38" s="620"/>
      <c r="CH38" s="620"/>
      <c r="CI38" s="620"/>
      <c r="CJ38" s="620"/>
      <c r="CK38" s="620"/>
      <c r="CL38" s="620"/>
      <c r="CM38" s="620"/>
      <c r="CN38" s="620"/>
      <c r="CO38" s="620"/>
      <c r="CP38" s="620"/>
      <c r="CQ38" s="621"/>
      <c r="CR38" s="622">
        <v>107343</v>
      </c>
      <c r="CS38" s="623"/>
      <c r="CT38" s="623"/>
      <c r="CU38" s="623"/>
      <c r="CV38" s="623"/>
      <c r="CW38" s="623"/>
      <c r="CX38" s="623"/>
      <c r="CY38" s="624"/>
      <c r="CZ38" s="625">
        <v>5</v>
      </c>
      <c r="DA38" s="637"/>
      <c r="DB38" s="637"/>
      <c r="DC38" s="638"/>
      <c r="DD38" s="628">
        <v>102044</v>
      </c>
      <c r="DE38" s="623"/>
      <c r="DF38" s="623"/>
      <c r="DG38" s="623"/>
      <c r="DH38" s="623"/>
      <c r="DI38" s="623"/>
      <c r="DJ38" s="623"/>
      <c r="DK38" s="624"/>
      <c r="DL38" s="628">
        <v>50046</v>
      </c>
      <c r="DM38" s="623"/>
      <c r="DN38" s="623"/>
      <c r="DO38" s="623"/>
      <c r="DP38" s="623"/>
      <c r="DQ38" s="623"/>
      <c r="DR38" s="623"/>
      <c r="DS38" s="623"/>
      <c r="DT38" s="623"/>
      <c r="DU38" s="623"/>
      <c r="DV38" s="624"/>
      <c r="DW38" s="625">
        <v>6.6</v>
      </c>
      <c r="DX38" s="637"/>
      <c r="DY38" s="637"/>
      <c r="DZ38" s="637"/>
      <c r="EA38" s="637"/>
      <c r="EB38" s="637"/>
      <c r="EC38" s="649"/>
    </row>
    <row r="39" spans="2:133" ht="11.25" customHeight="1" x14ac:dyDescent="0.15">
      <c r="B39" s="619" t="s">
        <v>344</v>
      </c>
      <c r="C39" s="620"/>
      <c r="D39" s="620"/>
      <c r="E39" s="620"/>
      <c r="F39" s="620"/>
      <c r="G39" s="620"/>
      <c r="H39" s="620"/>
      <c r="I39" s="620"/>
      <c r="J39" s="620"/>
      <c r="K39" s="620"/>
      <c r="L39" s="620"/>
      <c r="M39" s="620"/>
      <c r="N39" s="620"/>
      <c r="O39" s="620"/>
      <c r="P39" s="620"/>
      <c r="Q39" s="621"/>
      <c r="R39" s="622" t="s">
        <v>131</v>
      </c>
      <c r="S39" s="623"/>
      <c r="T39" s="623"/>
      <c r="U39" s="623"/>
      <c r="V39" s="623"/>
      <c r="W39" s="623"/>
      <c r="X39" s="623"/>
      <c r="Y39" s="624"/>
      <c r="Z39" s="660" t="s">
        <v>234</v>
      </c>
      <c r="AA39" s="660"/>
      <c r="AB39" s="660"/>
      <c r="AC39" s="660"/>
      <c r="AD39" s="661" t="s">
        <v>234</v>
      </c>
      <c r="AE39" s="661"/>
      <c r="AF39" s="661"/>
      <c r="AG39" s="661"/>
      <c r="AH39" s="661"/>
      <c r="AI39" s="661"/>
      <c r="AJ39" s="661"/>
      <c r="AK39" s="661"/>
      <c r="AL39" s="625" t="s">
        <v>234</v>
      </c>
      <c r="AM39" s="626"/>
      <c r="AN39" s="626"/>
      <c r="AO39" s="662"/>
      <c r="AQ39" s="655" t="s">
        <v>345</v>
      </c>
      <c r="AR39" s="656"/>
      <c r="AS39" s="656"/>
      <c r="AT39" s="656"/>
      <c r="AU39" s="656"/>
      <c r="AV39" s="656"/>
      <c r="AW39" s="656"/>
      <c r="AX39" s="656"/>
      <c r="AY39" s="657"/>
      <c r="AZ39" s="622">
        <v>10418</v>
      </c>
      <c r="BA39" s="623"/>
      <c r="BB39" s="623"/>
      <c r="BC39" s="623"/>
      <c r="BD39" s="635"/>
      <c r="BE39" s="635"/>
      <c r="BF39" s="658"/>
      <c r="BG39" s="619" t="s">
        <v>346</v>
      </c>
      <c r="BH39" s="620"/>
      <c r="BI39" s="620"/>
      <c r="BJ39" s="620"/>
      <c r="BK39" s="620"/>
      <c r="BL39" s="620"/>
      <c r="BM39" s="620"/>
      <c r="BN39" s="620"/>
      <c r="BO39" s="620"/>
      <c r="BP39" s="620"/>
      <c r="BQ39" s="620"/>
      <c r="BR39" s="620"/>
      <c r="BS39" s="620"/>
      <c r="BT39" s="620"/>
      <c r="BU39" s="621"/>
      <c r="BV39" s="622">
        <v>177</v>
      </c>
      <c r="BW39" s="623"/>
      <c r="BX39" s="623"/>
      <c r="BY39" s="623"/>
      <c r="BZ39" s="623"/>
      <c r="CA39" s="623"/>
      <c r="CB39" s="659"/>
      <c r="CD39" s="619" t="s">
        <v>347</v>
      </c>
      <c r="CE39" s="620"/>
      <c r="CF39" s="620"/>
      <c r="CG39" s="620"/>
      <c r="CH39" s="620"/>
      <c r="CI39" s="620"/>
      <c r="CJ39" s="620"/>
      <c r="CK39" s="620"/>
      <c r="CL39" s="620"/>
      <c r="CM39" s="620"/>
      <c r="CN39" s="620"/>
      <c r="CO39" s="620"/>
      <c r="CP39" s="620"/>
      <c r="CQ39" s="621"/>
      <c r="CR39" s="622">
        <v>238731</v>
      </c>
      <c r="CS39" s="635"/>
      <c r="CT39" s="635"/>
      <c r="CU39" s="635"/>
      <c r="CV39" s="635"/>
      <c r="CW39" s="635"/>
      <c r="CX39" s="635"/>
      <c r="CY39" s="636"/>
      <c r="CZ39" s="625">
        <v>11.1</v>
      </c>
      <c r="DA39" s="637"/>
      <c r="DB39" s="637"/>
      <c r="DC39" s="638"/>
      <c r="DD39" s="628">
        <v>238731</v>
      </c>
      <c r="DE39" s="635"/>
      <c r="DF39" s="635"/>
      <c r="DG39" s="635"/>
      <c r="DH39" s="635"/>
      <c r="DI39" s="635"/>
      <c r="DJ39" s="635"/>
      <c r="DK39" s="636"/>
      <c r="DL39" s="628" t="s">
        <v>131</v>
      </c>
      <c r="DM39" s="635"/>
      <c r="DN39" s="635"/>
      <c r="DO39" s="635"/>
      <c r="DP39" s="635"/>
      <c r="DQ39" s="635"/>
      <c r="DR39" s="635"/>
      <c r="DS39" s="635"/>
      <c r="DT39" s="635"/>
      <c r="DU39" s="635"/>
      <c r="DV39" s="636"/>
      <c r="DW39" s="625" t="s">
        <v>234</v>
      </c>
      <c r="DX39" s="637"/>
      <c r="DY39" s="637"/>
      <c r="DZ39" s="637"/>
      <c r="EA39" s="637"/>
      <c r="EB39" s="637"/>
      <c r="EC39" s="649"/>
    </row>
    <row r="40" spans="2:133" ht="11.25" customHeight="1" x14ac:dyDescent="0.15">
      <c r="B40" s="619" t="s">
        <v>348</v>
      </c>
      <c r="C40" s="620"/>
      <c r="D40" s="620"/>
      <c r="E40" s="620"/>
      <c r="F40" s="620"/>
      <c r="G40" s="620"/>
      <c r="H40" s="620"/>
      <c r="I40" s="620"/>
      <c r="J40" s="620"/>
      <c r="K40" s="620"/>
      <c r="L40" s="620"/>
      <c r="M40" s="620"/>
      <c r="N40" s="620"/>
      <c r="O40" s="620"/>
      <c r="P40" s="620"/>
      <c r="Q40" s="621"/>
      <c r="R40" s="622">
        <v>5325</v>
      </c>
      <c r="S40" s="623"/>
      <c r="T40" s="623"/>
      <c r="U40" s="623"/>
      <c r="V40" s="623"/>
      <c r="W40" s="623"/>
      <c r="X40" s="623"/>
      <c r="Y40" s="624"/>
      <c r="Z40" s="660">
        <v>0.2</v>
      </c>
      <c r="AA40" s="660"/>
      <c r="AB40" s="660"/>
      <c r="AC40" s="660"/>
      <c r="AD40" s="661" t="s">
        <v>131</v>
      </c>
      <c r="AE40" s="661"/>
      <c r="AF40" s="661"/>
      <c r="AG40" s="661"/>
      <c r="AH40" s="661"/>
      <c r="AI40" s="661"/>
      <c r="AJ40" s="661"/>
      <c r="AK40" s="661"/>
      <c r="AL40" s="625" t="s">
        <v>234</v>
      </c>
      <c r="AM40" s="626"/>
      <c r="AN40" s="626"/>
      <c r="AO40" s="662"/>
      <c r="AQ40" s="655" t="s">
        <v>349</v>
      </c>
      <c r="AR40" s="656"/>
      <c r="AS40" s="656"/>
      <c r="AT40" s="656"/>
      <c r="AU40" s="656"/>
      <c r="AV40" s="656"/>
      <c r="AW40" s="656"/>
      <c r="AX40" s="656"/>
      <c r="AY40" s="657"/>
      <c r="AZ40" s="622">
        <v>2536</v>
      </c>
      <c r="BA40" s="623"/>
      <c r="BB40" s="623"/>
      <c r="BC40" s="623"/>
      <c r="BD40" s="635"/>
      <c r="BE40" s="635"/>
      <c r="BF40" s="658"/>
      <c r="BG40" s="663" t="s">
        <v>350</v>
      </c>
      <c r="BH40" s="664"/>
      <c r="BI40" s="664"/>
      <c r="BJ40" s="664"/>
      <c r="BK40" s="664"/>
      <c r="BL40" s="223"/>
      <c r="BM40" s="620" t="s">
        <v>351</v>
      </c>
      <c r="BN40" s="620"/>
      <c r="BO40" s="620"/>
      <c r="BP40" s="620"/>
      <c r="BQ40" s="620"/>
      <c r="BR40" s="620"/>
      <c r="BS40" s="620"/>
      <c r="BT40" s="620"/>
      <c r="BU40" s="621"/>
      <c r="BV40" s="622">
        <v>64</v>
      </c>
      <c r="BW40" s="623"/>
      <c r="BX40" s="623"/>
      <c r="BY40" s="623"/>
      <c r="BZ40" s="623"/>
      <c r="CA40" s="623"/>
      <c r="CB40" s="659"/>
      <c r="CD40" s="619" t="s">
        <v>352</v>
      </c>
      <c r="CE40" s="620"/>
      <c r="CF40" s="620"/>
      <c r="CG40" s="620"/>
      <c r="CH40" s="620"/>
      <c r="CI40" s="620"/>
      <c r="CJ40" s="620"/>
      <c r="CK40" s="620"/>
      <c r="CL40" s="620"/>
      <c r="CM40" s="620"/>
      <c r="CN40" s="620"/>
      <c r="CO40" s="620"/>
      <c r="CP40" s="620"/>
      <c r="CQ40" s="621"/>
      <c r="CR40" s="622" t="s">
        <v>131</v>
      </c>
      <c r="CS40" s="623"/>
      <c r="CT40" s="623"/>
      <c r="CU40" s="623"/>
      <c r="CV40" s="623"/>
      <c r="CW40" s="623"/>
      <c r="CX40" s="623"/>
      <c r="CY40" s="624"/>
      <c r="CZ40" s="625" t="s">
        <v>140</v>
      </c>
      <c r="DA40" s="637"/>
      <c r="DB40" s="637"/>
      <c r="DC40" s="638"/>
      <c r="DD40" s="628" t="s">
        <v>131</v>
      </c>
      <c r="DE40" s="623"/>
      <c r="DF40" s="623"/>
      <c r="DG40" s="623"/>
      <c r="DH40" s="623"/>
      <c r="DI40" s="623"/>
      <c r="DJ40" s="623"/>
      <c r="DK40" s="624"/>
      <c r="DL40" s="628" t="s">
        <v>140</v>
      </c>
      <c r="DM40" s="623"/>
      <c r="DN40" s="623"/>
      <c r="DO40" s="623"/>
      <c r="DP40" s="623"/>
      <c r="DQ40" s="623"/>
      <c r="DR40" s="623"/>
      <c r="DS40" s="623"/>
      <c r="DT40" s="623"/>
      <c r="DU40" s="623"/>
      <c r="DV40" s="624"/>
      <c r="DW40" s="625" t="s">
        <v>140</v>
      </c>
      <c r="DX40" s="637"/>
      <c r="DY40" s="637"/>
      <c r="DZ40" s="637"/>
      <c r="EA40" s="637"/>
      <c r="EB40" s="637"/>
      <c r="EC40" s="649"/>
    </row>
    <row r="41" spans="2:133" ht="11.25" customHeight="1" x14ac:dyDescent="0.15">
      <c r="B41" s="603" t="s">
        <v>353</v>
      </c>
      <c r="C41" s="604"/>
      <c r="D41" s="604"/>
      <c r="E41" s="604"/>
      <c r="F41" s="604"/>
      <c r="G41" s="604"/>
      <c r="H41" s="604"/>
      <c r="I41" s="604"/>
      <c r="J41" s="604"/>
      <c r="K41" s="604"/>
      <c r="L41" s="604"/>
      <c r="M41" s="604"/>
      <c r="N41" s="604"/>
      <c r="O41" s="604"/>
      <c r="P41" s="604"/>
      <c r="Q41" s="605"/>
      <c r="R41" s="606">
        <v>2473871</v>
      </c>
      <c r="S41" s="647"/>
      <c r="T41" s="647"/>
      <c r="U41" s="647"/>
      <c r="V41" s="647"/>
      <c r="W41" s="647"/>
      <c r="X41" s="647"/>
      <c r="Y41" s="650"/>
      <c r="Z41" s="651">
        <v>100</v>
      </c>
      <c r="AA41" s="651"/>
      <c r="AB41" s="651"/>
      <c r="AC41" s="651"/>
      <c r="AD41" s="652">
        <v>753341</v>
      </c>
      <c r="AE41" s="652"/>
      <c r="AF41" s="652"/>
      <c r="AG41" s="652"/>
      <c r="AH41" s="652"/>
      <c r="AI41" s="652"/>
      <c r="AJ41" s="652"/>
      <c r="AK41" s="652"/>
      <c r="AL41" s="609">
        <v>100</v>
      </c>
      <c r="AM41" s="653"/>
      <c r="AN41" s="653"/>
      <c r="AO41" s="654"/>
      <c r="AQ41" s="655" t="s">
        <v>354</v>
      </c>
      <c r="AR41" s="656"/>
      <c r="AS41" s="656"/>
      <c r="AT41" s="656"/>
      <c r="AU41" s="656"/>
      <c r="AV41" s="656"/>
      <c r="AW41" s="656"/>
      <c r="AX41" s="656"/>
      <c r="AY41" s="657"/>
      <c r="AZ41" s="622">
        <v>13334</v>
      </c>
      <c r="BA41" s="623"/>
      <c r="BB41" s="623"/>
      <c r="BC41" s="623"/>
      <c r="BD41" s="635"/>
      <c r="BE41" s="635"/>
      <c r="BF41" s="658"/>
      <c r="BG41" s="663"/>
      <c r="BH41" s="664"/>
      <c r="BI41" s="664"/>
      <c r="BJ41" s="664"/>
      <c r="BK41" s="664"/>
      <c r="BL41" s="223"/>
      <c r="BM41" s="620" t="s">
        <v>355</v>
      </c>
      <c r="BN41" s="620"/>
      <c r="BO41" s="620"/>
      <c r="BP41" s="620"/>
      <c r="BQ41" s="620"/>
      <c r="BR41" s="620"/>
      <c r="BS41" s="620"/>
      <c r="BT41" s="620"/>
      <c r="BU41" s="621"/>
      <c r="BV41" s="622" t="s">
        <v>131</v>
      </c>
      <c r="BW41" s="623"/>
      <c r="BX41" s="623"/>
      <c r="BY41" s="623"/>
      <c r="BZ41" s="623"/>
      <c r="CA41" s="623"/>
      <c r="CB41" s="659"/>
      <c r="CD41" s="619" t="s">
        <v>356</v>
      </c>
      <c r="CE41" s="620"/>
      <c r="CF41" s="620"/>
      <c r="CG41" s="620"/>
      <c r="CH41" s="620"/>
      <c r="CI41" s="620"/>
      <c r="CJ41" s="620"/>
      <c r="CK41" s="620"/>
      <c r="CL41" s="620"/>
      <c r="CM41" s="620"/>
      <c r="CN41" s="620"/>
      <c r="CO41" s="620"/>
      <c r="CP41" s="620"/>
      <c r="CQ41" s="621"/>
      <c r="CR41" s="622" t="s">
        <v>131</v>
      </c>
      <c r="CS41" s="635"/>
      <c r="CT41" s="635"/>
      <c r="CU41" s="635"/>
      <c r="CV41" s="635"/>
      <c r="CW41" s="635"/>
      <c r="CX41" s="635"/>
      <c r="CY41" s="636"/>
      <c r="CZ41" s="625" t="s">
        <v>131</v>
      </c>
      <c r="DA41" s="637"/>
      <c r="DB41" s="637"/>
      <c r="DC41" s="638"/>
      <c r="DD41" s="628" t="s">
        <v>131</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357</v>
      </c>
      <c r="AR42" s="668"/>
      <c r="AS42" s="668"/>
      <c r="AT42" s="668"/>
      <c r="AU42" s="668"/>
      <c r="AV42" s="668"/>
      <c r="AW42" s="668"/>
      <c r="AX42" s="668"/>
      <c r="AY42" s="669"/>
      <c r="AZ42" s="606">
        <v>39475</v>
      </c>
      <c r="BA42" s="647"/>
      <c r="BB42" s="647"/>
      <c r="BC42" s="647"/>
      <c r="BD42" s="607"/>
      <c r="BE42" s="607"/>
      <c r="BF42" s="670"/>
      <c r="BG42" s="665"/>
      <c r="BH42" s="666"/>
      <c r="BI42" s="666"/>
      <c r="BJ42" s="666"/>
      <c r="BK42" s="666"/>
      <c r="BL42" s="224"/>
      <c r="BM42" s="604" t="s">
        <v>358</v>
      </c>
      <c r="BN42" s="604"/>
      <c r="BO42" s="604"/>
      <c r="BP42" s="604"/>
      <c r="BQ42" s="604"/>
      <c r="BR42" s="604"/>
      <c r="BS42" s="604"/>
      <c r="BT42" s="604"/>
      <c r="BU42" s="605"/>
      <c r="BV42" s="606">
        <v>284</v>
      </c>
      <c r="BW42" s="647"/>
      <c r="BX42" s="647"/>
      <c r="BY42" s="647"/>
      <c r="BZ42" s="647"/>
      <c r="CA42" s="647"/>
      <c r="CB42" s="648"/>
      <c r="CD42" s="619" t="s">
        <v>359</v>
      </c>
      <c r="CE42" s="620"/>
      <c r="CF42" s="620"/>
      <c r="CG42" s="620"/>
      <c r="CH42" s="620"/>
      <c r="CI42" s="620"/>
      <c r="CJ42" s="620"/>
      <c r="CK42" s="620"/>
      <c r="CL42" s="620"/>
      <c r="CM42" s="620"/>
      <c r="CN42" s="620"/>
      <c r="CO42" s="620"/>
      <c r="CP42" s="620"/>
      <c r="CQ42" s="621"/>
      <c r="CR42" s="622">
        <v>616285</v>
      </c>
      <c r="CS42" s="635"/>
      <c r="CT42" s="635"/>
      <c r="CU42" s="635"/>
      <c r="CV42" s="635"/>
      <c r="CW42" s="635"/>
      <c r="CX42" s="635"/>
      <c r="CY42" s="636"/>
      <c r="CZ42" s="625">
        <v>28.6</v>
      </c>
      <c r="DA42" s="637"/>
      <c r="DB42" s="637"/>
      <c r="DC42" s="638"/>
      <c r="DD42" s="628">
        <v>12287</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214" t="s">
        <v>360</v>
      </c>
      <c r="CD43" s="619" t="s">
        <v>361</v>
      </c>
      <c r="CE43" s="620"/>
      <c r="CF43" s="620"/>
      <c r="CG43" s="620"/>
      <c r="CH43" s="620"/>
      <c r="CI43" s="620"/>
      <c r="CJ43" s="620"/>
      <c r="CK43" s="620"/>
      <c r="CL43" s="620"/>
      <c r="CM43" s="620"/>
      <c r="CN43" s="620"/>
      <c r="CO43" s="620"/>
      <c r="CP43" s="620"/>
      <c r="CQ43" s="621"/>
      <c r="CR43" s="622" t="s">
        <v>131</v>
      </c>
      <c r="CS43" s="635"/>
      <c r="CT43" s="635"/>
      <c r="CU43" s="635"/>
      <c r="CV43" s="635"/>
      <c r="CW43" s="635"/>
      <c r="CX43" s="635"/>
      <c r="CY43" s="636"/>
      <c r="CZ43" s="625" t="s">
        <v>140</v>
      </c>
      <c r="DA43" s="637"/>
      <c r="DB43" s="637"/>
      <c r="DC43" s="638"/>
      <c r="DD43" s="628" t="s">
        <v>140</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362</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310</v>
      </c>
      <c r="CE44" s="642"/>
      <c r="CF44" s="619" t="s">
        <v>363</v>
      </c>
      <c r="CG44" s="620"/>
      <c r="CH44" s="620"/>
      <c r="CI44" s="620"/>
      <c r="CJ44" s="620"/>
      <c r="CK44" s="620"/>
      <c r="CL44" s="620"/>
      <c r="CM44" s="620"/>
      <c r="CN44" s="620"/>
      <c r="CO44" s="620"/>
      <c r="CP44" s="620"/>
      <c r="CQ44" s="621"/>
      <c r="CR44" s="622">
        <v>616285</v>
      </c>
      <c r="CS44" s="623"/>
      <c r="CT44" s="623"/>
      <c r="CU44" s="623"/>
      <c r="CV44" s="623"/>
      <c r="CW44" s="623"/>
      <c r="CX44" s="623"/>
      <c r="CY44" s="624"/>
      <c r="CZ44" s="625">
        <v>28.6</v>
      </c>
      <c r="DA44" s="626"/>
      <c r="DB44" s="626"/>
      <c r="DC44" s="627"/>
      <c r="DD44" s="628">
        <v>12287</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364</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365</v>
      </c>
      <c r="CG45" s="620"/>
      <c r="CH45" s="620"/>
      <c r="CI45" s="620"/>
      <c r="CJ45" s="620"/>
      <c r="CK45" s="620"/>
      <c r="CL45" s="620"/>
      <c r="CM45" s="620"/>
      <c r="CN45" s="620"/>
      <c r="CO45" s="620"/>
      <c r="CP45" s="620"/>
      <c r="CQ45" s="621"/>
      <c r="CR45" s="622" t="s">
        <v>140</v>
      </c>
      <c r="CS45" s="635"/>
      <c r="CT45" s="635"/>
      <c r="CU45" s="635"/>
      <c r="CV45" s="635"/>
      <c r="CW45" s="635"/>
      <c r="CX45" s="635"/>
      <c r="CY45" s="636"/>
      <c r="CZ45" s="625" t="s">
        <v>131</v>
      </c>
      <c r="DA45" s="637"/>
      <c r="DB45" s="637"/>
      <c r="DC45" s="638"/>
      <c r="DD45" s="628" t="s">
        <v>131</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25"/>
      <c r="CD46" s="643"/>
      <c r="CE46" s="644"/>
      <c r="CF46" s="619" t="s">
        <v>366</v>
      </c>
      <c r="CG46" s="620"/>
      <c r="CH46" s="620"/>
      <c r="CI46" s="620"/>
      <c r="CJ46" s="620"/>
      <c r="CK46" s="620"/>
      <c r="CL46" s="620"/>
      <c r="CM46" s="620"/>
      <c r="CN46" s="620"/>
      <c r="CO46" s="620"/>
      <c r="CP46" s="620"/>
      <c r="CQ46" s="621"/>
      <c r="CR46" s="622">
        <v>616285</v>
      </c>
      <c r="CS46" s="623"/>
      <c r="CT46" s="623"/>
      <c r="CU46" s="623"/>
      <c r="CV46" s="623"/>
      <c r="CW46" s="623"/>
      <c r="CX46" s="623"/>
      <c r="CY46" s="624"/>
      <c r="CZ46" s="625">
        <v>28.6</v>
      </c>
      <c r="DA46" s="626"/>
      <c r="DB46" s="626"/>
      <c r="DC46" s="627"/>
      <c r="DD46" s="628">
        <v>12287</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25"/>
      <c r="CD47" s="643"/>
      <c r="CE47" s="644"/>
      <c r="CF47" s="619" t="s">
        <v>367</v>
      </c>
      <c r="CG47" s="620"/>
      <c r="CH47" s="620"/>
      <c r="CI47" s="620"/>
      <c r="CJ47" s="620"/>
      <c r="CK47" s="620"/>
      <c r="CL47" s="620"/>
      <c r="CM47" s="620"/>
      <c r="CN47" s="620"/>
      <c r="CO47" s="620"/>
      <c r="CP47" s="620"/>
      <c r="CQ47" s="621"/>
      <c r="CR47" s="622" t="s">
        <v>131</v>
      </c>
      <c r="CS47" s="635"/>
      <c r="CT47" s="635"/>
      <c r="CU47" s="635"/>
      <c r="CV47" s="635"/>
      <c r="CW47" s="635"/>
      <c r="CX47" s="635"/>
      <c r="CY47" s="636"/>
      <c r="CZ47" s="625" t="s">
        <v>140</v>
      </c>
      <c r="DA47" s="637"/>
      <c r="DB47" s="637"/>
      <c r="DC47" s="638"/>
      <c r="DD47" s="628" t="s">
        <v>131</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25"/>
      <c r="CD48" s="645"/>
      <c r="CE48" s="646"/>
      <c r="CF48" s="619" t="s">
        <v>368</v>
      </c>
      <c r="CG48" s="620"/>
      <c r="CH48" s="620"/>
      <c r="CI48" s="620"/>
      <c r="CJ48" s="620"/>
      <c r="CK48" s="620"/>
      <c r="CL48" s="620"/>
      <c r="CM48" s="620"/>
      <c r="CN48" s="620"/>
      <c r="CO48" s="620"/>
      <c r="CP48" s="620"/>
      <c r="CQ48" s="621"/>
      <c r="CR48" s="622" t="s">
        <v>131</v>
      </c>
      <c r="CS48" s="623"/>
      <c r="CT48" s="623"/>
      <c r="CU48" s="623"/>
      <c r="CV48" s="623"/>
      <c r="CW48" s="623"/>
      <c r="CX48" s="623"/>
      <c r="CY48" s="624"/>
      <c r="CZ48" s="625" t="s">
        <v>131</v>
      </c>
      <c r="DA48" s="626"/>
      <c r="DB48" s="626"/>
      <c r="DC48" s="627"/>
      <c r="DD48" s="628" t="s">
        <v>131</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25"/>
      <c r="CD49" s="603" t="s">
        <v>369</v>
      </c>
      <c r="CE49" s="604"/>
      <c r="CF49" s="604"/>
      <c r="CG49" s="604"/>
      <c r="CH49" s="604"/>
      <c r="CI49" s="604"/>
      <c r="CJ49" s="604"/>
      <c r="CK49" s="604"/>
      <c r="CL49" s="604"/>
      <c r="CM49" s="604"/>
      <c r="CN49" s="604"/>
      <c r="CO49" s="604"/>
      <c r="CP49" s="604"/>
      <c r="CQ49" s="605"/>
      <c r="CR49" s="606">
        <v>2153483</v>
      </c>
      <c r="CS49" s="607"/>
      <c r="CT49" s="607"/>
      <c r="CU49" s="607"/>
      <c r="CV49" s="607"/>
      <c r="CW49" s="607"/>
      <c r="CX49" s="607"/>
      <c r="CY49" s="608"/>
      <c r="CZ49" s="609">
        <v>100</v>
      </c>
      <c r="DA49" s="610"/>
      <c r="DB49" s="610"/>
      <c r="DC49" s="611"/>
      <c r="DD49" s="612">
        <v>1138669</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KrkHubewUzmaA8R5qpMQmiWTJMB5fcayuQvnQyG0BF+CxX5DfpDW2EzDZh8BoGt2QbknO/X+758DzymQhvCLpA==" saltValue="7qM+x37mGqDTZEeyzb4O0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AK16" sqref="AK16:AO16"/>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1" t="s">
        <v>370</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2" t="s">
        <v>371</v>
      </c>
      <c r="DK2" s="1093"/>
      <c r="DL2" s="1093"/>
      <c r="DM2" s="1093"/>
      <c r="DN2" s="1093"/>
      <c r="DO2" s="1094"/>
      <c r="DP2" s="228"/>
      <c r="DQ2" s="1092" t="s">
        <v>372</v>
      </c>
      <c r="DR2" s="1093"/>
      <c r="DS2" s="1093"/>
      <c r="DT2" s="1093"/>
      <c r="DU2" s="1093"/>
      <c r="DV2" s="1093"/>
      <c r="DW2" s="1093"/>
      <c r="DX2" s="1093"/>
      <c r="DY2" s="1093"/>
      <c r="DZ2" s="109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0" t="s">
        <v>373</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1" t="s">
        <v>374</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34"/>
    </row>
    <row r="5" spans="1:131" s="235" customFormat="1" ht="26.25" customHeight="1" x14ac:dyDescent="0.15">
      <c r="A5" s="996" t="s">
        <v>375</v>
      </c>
      <c r="B5" s="997"/>
      <c r="C5" s="997"/>
      <c r="D5" s="997"/>
      <c r="E5" s="997"/>
      <c r="F5" s="997"/>
      <c r="G5" s="997"/>
      <c r="H5" s="997"/>
      <c r="I5" s="997"/>
      <c r="J5" s="997"/>
      <c r="K5" s="997"/>
      <c r="L5" s="997"/>
      <c r="M5" s="997"/>
      <c r="N5" s="997"/>
      <c r="O5" s="997"/>
      <c r="P5" s="998"/>
      <c r="Q5" s="1002" t="s">
        <v>376</v>
      </c>
      <c r="R5" s="1003"/>
      <c r="S5" s="1003"/>
      <c r="T5" s="1003"/>
      <c r="U5" s="1004"/>
      <c r="V5" s="1002" t="s">
        <v>377</v>
      </c>
      <c r="W5" s="1003"/>
      <c r="X5" s="1003"/>
      <c r="Y5" s="1003"/>
      <c r="Z5" s="1004"/>
      <c r="AA5" s="1002" t="s">
        <v>378</v>
      </c>
      <c r="AB5" s="1003"/>
      <c r="AC5" s="1003"/>
      <c r="AD5" s="1003"/>
      <c r="AE5" s="1003"/>
      <c r="AF5" s="1095" t="s">
        <v>379</v>
      </c>
      <c r="AG5" s="1003"/>
      <c r="AH5" s="1003"/>
      <c r="AI5" s="1003"/>
      <c r="AJ5" s="1016"/>
      <c r="AK5" s="1003" t="s">
        <v>380</v>
      </c>
      <c r="AL5" s="1003"/>
      <c r="AM5" s="1003"/>
      <c r="AN5" s="1003"/>
      <c r="AO5" s="1004"/>
      <c r="AP5" s="1002" t="s">
        <v>381</v>
      </c>
      <c r="AQ5" s="1003"/>
      <c r="AR5" s="1003"/>
      <c r="AS5" s="1003"/>
      <c r="AT5" s="1004"/>
      <c r="AU5" s="1002" t="s">
        <v>382</v>
      </c>
      <c r="AV5" s="1003"/>
      <c r="AW5" s="1003"/>
      <c r="AX5" s="1003"/>
      <c r="AY5" s="1016"/>
      <c r="AZ5" s="232"/>
      <c r="BA5" s="232"/>
      <c r="BB5" s="232"/>
      <c r="BC5" s="232"/>
      <c r="BD5" s="232"/>
      <c r="BE5" s="233"/>
      <c r="BF5" s="233"/>
      <c r="BG5" s="233"/>
      <c r="BH5" s="233"/>
      <c r="BI5" s="233"/>
      <c r="BJ5" s="233"/>
      <c r="BK5" s="233"/>
      <c r="BL5" s="233"/>
      <c r="BM5" s="233"/>
      <c r="BN5" s="233"/>
      <c r="BO5" s="233"/>
      <c r="BP5" s="233"/>
      <c r="BQ5" s="996" t="s">
        <v>383</v>
      </c>
      <c r="BR5" s="997"/>
      <c r="BS5" s="997"/>
      <c r="BT5" s="997"/>
      <c r="BU5" s="997"/>
      <c r="BV5" s="997"/>
      <c r="BW5" s="997"/>
      <c r="BX5" s="997"/>
      <c r="BY5" s="997"/>
      <c r="BZ5" s="997"/>
      <c r="CA5" s="997"/>
      <c r="CB5" s="997"/>
      <c r="CC5" s="997"/>
      <c r="CD5" s="997"/>
      <c r="CE5" s="997"/>
      <c r="CF5" s="997"/>
      <c r="CG5" s="998"/>
      <c r="CH5" s="1002" t="s">
        <v>384</v>
      </c>
      <c r="CI5" s="1003"/>
      <c r="CJ5" s="1003"/>
      <c r="CK5" s="1003"/>
      <c r="CL5" s="1004"/>
      <c r="CM5" s="1002" t="s">
        <v>385</v>
      </c>
      <c r="CN5" s="1003"/>
      <c r="CO5" s="1003"/>
      <c r="CP5" s="1003"/>
      <c r="CQ5" s="1004"/>
      <c r="CR5" s="1002" t="s">
        <v>386</v>
      </c>
      <c r="CS5" s="1003"/>
      <c r="CT5" s="1003"/>
      <c r="CU5" s="1003"/>
      <c r="CV5" s="1004"/>
      <c r="CW5" s="1002" t="s">
        <v>387</v>
      </c>
      <c r="CX5" s="1003"/>
      <c r="CY5" s="1003"/>
      <c r="CZ5" s="1003"/>
      <c r="DA5" s="1004"/>
      <c r="DB5" s="1002" t="s">
        <v>388</v>
      </c>
      <c r="DC5" s="1003"/>
      <c r="DD5" s="1003"/>
      <c r="DE5" s="1003"/>
      <c r="DF5" s="1004"/>
      <c r="DG5" s="1085" t="s">
        <v>389</v>
      </c>
      <c r="DH5" s="1086"/>
      <c r="DI5" s="1086"/>
      <c r="DJ5" s="1086"/>
      <c r="DK5" s="1087"/>
      <c r="DL5" s="1085" t="s">
        <v>390</v>
      </c>
      <c r="DM5" s="1086"/>
      <c r="DN5" s="1086"/>
      <c r="DO5" s="1086"/>
      <c r="DP5" s="1087"/>
      <c r="DQ5" s="1002" t="s">
        <v>391</v>
      </c>
      <c r="DR5" s="1003"/>
      <c r="DS5" s="1003"/>
      <c r="DT5" s="1003"/>
      <c r="DU5" s="1004"/>
      <c r="DV5" s="1002" t="s">
        <v>382</v>
      </c>
      <c r="DW5" s="1003"/>
      <c r="DX5" s="1003"/>
      <c r="DY5" s="1003"/>
      <c r="DZ5" s="1016"/>
      <c r="EA5" s="234"/>
    </row>
    <row r="6" spans="1:131" s="235"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34"/>
    </row>
    <row r="7" spans="1:131" s="235" customFormat="1" ht="26.25" customHeight="1" thickTop="1" x14ac:dyDescent="0.15">
      <c r="A7" s="236">
        <v>1</v>
      </c>
      <c r="B7" s="1048" t="s">
        <v>392</v>
      </c>
      <c r="C7" s="1049"/>
      <c r="D7" s="1049"/>
      <c r="E7" s="1049"/>
      <c r="F7" s="1049"/>
      <c r="G7" s="1049"/>
      <c r="H7" s="1049"/>
      <c r="I7" s="1049"/>
      <c r="J7" s="1049"/>
      <c r="K7" s="1049"/>
      <c r="L7" s="1049"/>
      <c r="M7" s="1049"/>
      <c r="N7" s="1049"/>
      <c r="O7" s="1049"/>
      <c r="P7" s="1050"/>
      <c r="Q7" s="1103">
        <v>2474</v>
      </c>
      <c r="R7" s="1104"/>
      <c r="S7" s="1104"/>
      <c r="T7" s="1104"/>
      <c r="U7" s="1104"/>
      <c r="V7" s="1104">
        <v>2153</v>
      </c>
      <c r="W7" s="1104"/>
      <c r="X7" s="1104"/>
      <c r="Y7" s="1104"/>
      <c r="Z7" s="1104"/>
      <c r="AA7" s="1104">
        <f>+Q7-V7</f>
        <v>321</v>
      </c>
      <c r="AB7" s="1104"/>
      <c r="AC7" s="1104"/>
      <c r="AD7" s="1104"/>
      <c r="AE7" s="1105"/>
      <c r="AF7" s="1106">
        <v>290</v>
      </c>
      <c r="AG7" s="1107"/>
      <c r="AH7" s="1107"/>
      <c r="AI7" s="1107"/>
      <c r="AJ7" s="1108"/>
      <c r="AK7" s="1109">
        <v>260</v>
      </c>
      <c r="AL7" s="1110"/>
      <c r="AM7" s="1110"/>
      <c r="AN7" s="1110"/>
      <c r="AO7" s="1110"/>
      <c r="AP7" s="1110">
        <v>2425</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c r="BS7" s="1100"/>
      <c r="BT7" s="1101"/>
      <c r="BU7" s="1101"/>
      <c r="BV7" s="1101"/>
      <c r="BW7" s="1101"/>
      <c r="BX7" s="1101"/>
      <c r="BY7" s="1101"/>
      <c r="BZ7" s="1101"/>
      <c r="CA7" s="1101"/>
      <c r="CB7" s="1101"/>
      <c r="CC7" s="1101"/>
      <c r="CD7" s="1101"/>
      <c r="CE7" s="1101"/>
      <c r="CF7" s="1101"/>
      <c r="CG7" s="1113"/>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34"/>
    </row>
    <row r="8" spans="1:131" s="235" customFormat="1" ht="26.25" customHeight="1" x14ac:dyDescent="0.15">
      <c r="A8" s="238">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4"/>
    </row>
    <row r="9" spans="1:131" s="235" customFormat="1" ht="26.25" customHeight="1" x14ac:dyDescent="0.15">
      <c r="A9" s="238">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x14ac:dyDescent="0.15">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x14ac:dyDescent="0.15">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x14ac:dyDescent="0.15">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x14ac:dyDescent="0.15">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x14ac:dyDescent="0.15">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x14ac:dyDescent="0.15">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x14ac:dyDescent="0.15">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x14ac:dyDescent="0.15">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x14ac:dyDescent="0.15">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x14ac:dyDescent="0.15">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x14ac:dyDescent="0.15">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x14ac:dyDescent="0.2">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x14ac:dyDescent="0.15">
      <c r="A22" s="238">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393</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x14ac:dyDescent="0.2">
      <c r="A23" s="240" t="s">
        <v>394</v>
      </c>
      <c r="B23" s="938" t="s">
        <v>395</v>
      </c>
      <c r="C23" s="939"/>
      <c r="D23" s="939"/>
      <c r="E23" s="939"/>
      <c r="F23" s="939"/>
      <c r="G23" s="939"/>
      <c r="H23" s="939"/>
      <c r="I23" s="939"/>
      <c r="J23" s="939"/>
      <c r="K23" s="939"/>
      <c r="L23" s="939"/>
      <c r="M23" s="939"/>
      <c r="N23" s="939"/>
      <c r="O23" s="939"/>
      <c r="P23" s="949"/>
      <c r="Q23" s="1068"/>
      <c r="R23" s="1062"/>
      <c r="S23" s="1062"/>
      <c r="T23" s="1062"/>
      <c r="U23" s="1062"/>
      <c r="V23" s="1062"/>
      <c r="W23" s="1062"/>
      <c r="X23" s="1062"/>
      <c r="Y23" s="1062"/>
      <c r="Z23" s="1062"/>
      <c r="AA23" s="1062"/>
      <c r="AB23" s="1062"/>
      <c r="AC23" s="1062"/>
      <c r="AD23" s="1062"/>
      <c r="AE23" s="1069"/>
      <c r="AF23" s="1070">
        <v>290</v>
      </c>
      <c r="AG23" s="1062"/>
      <c r="AH23" s="1062"/>
      <c r="AI23" s="1062"/>
      <c r="AJ23" s="1071"/>
      <c r="AK23" s="1072"/>
      <c r="AL23" s="1073"/>
      <c r="AM23" s="1073"/>
      <c r="AN23" s="1073"/>
      <c r="AO23" s="1073"/>
      <c r="AP23" s="1062"/>
      <c r="AQ23" s="1062"/>
      <c r="AR23" s="1062"/>
      <c r="AS23" s="1062"/>
      <c r="AT23" s="1062"/>
      <c r="AU23" s="1063"/>
      <c r="AV23" s="1063"/>
      <c r="AW23" s="1063"/>
      <c r="AX23" s="1063"/>
      <c r="AY23" s="1064"/>
      <c r="AZ23" s="1065" t="s">
        <v>396</v>
      </c>
      <c r="BA23" s="1066"/>
      <c r="BB23" s="1066"/>
      <c r="BC23" s="1066"/>
      <c r="BD23" s="1067"/>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x14ac:dyDescent="0.15">
      <c r="A24" s="1061" t="s">
        <v>397</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x14ac:dyDescent="0.2">
      <c r="A25" s="1060" t="s">
        <v>398</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x14ac:dyDescent="0.15">
      <c r="A26" s="996" t="s">
        <v>375</v>
      </c>
      <c r="B26" s="997"/>
      <c r="C26" s="997"/>
      <c r="D26" s="997"/>
      <c r="E26" s="997"/>
      <c r="F26" s="997"/>
      <c r="G26" s="997"/>
      <c r="H26" s="997"/>
      <c r="I26" s="997"/>
      <c r="J26" s="997"/>
      <c r="K26" s="997"/>
      <c r="L26" s="997"/>
      <c r="M26" s="997"/>
      <c r="N26" s="997"/>
      <c r="O26" s="997"/>
      <c r="P26" s="998"/>
      <c r="Q26" s="1002" t="s">
        <v>399</v>
      </c>
      <c r="R26" s="1003"/>
      <c r="S26" s="1003"/>
      <c r="T26" s="1003"/>
      <c r="U26" s="1004"/>
      <c r="V26" s="1002" t="s">
        <v>400</v>
      </c>
      <c r="W26" s="1003"/>
      <c r="X26" s="1003"/>
      <c r="Y26" s="1003"/>
      <c r="Z26" s="1004"/>
      <c r="AA26" s="1002" t="s">
        <v>401</v>
      </c>
      <c r="AB26" s="1003"/>
      <c r="AC26" s="1003"/>
      <c r="AD26" s="1003"/>
      <c r="AE26" s="1003"/>
      <c r="AF26" s="1056" t="s">
        <v>402</v>
      </c>
      <c r="AG26" s="1009"/>
      <c r="AH26" s="1009"/>
      <c r="AI26" s="1009"/>
      <c r="AJ26" s="1057"/>
      <c r="AK26" s="1003" t="s">
        <v>403</v>
      </c>
      <c r="AL26" s="1003"/>
      <c r="AM26" s="1003"/>
      <c r="AN26" s="1003"/>
      <c r="AO26" s="1004"/>
      <c r="AP26" s="1002" t="s">
        <v>404</v>
      </c>
      <c r="AQ26" s="1003"/>
      <c r="AR26" s="1003"/>
      <c r="AS26" s="1003"/>
      <c r="AT26" s="1004"/>
      <c r="AU26" s="1002" t="s">
        <v>405</v>
      </c>
      <c r="AV26" s="1003"/>
      <c r="AW26" s="1003"/>
      <c r="AX26" s="1003"/>
      <c r="AY26" s="1004"/>
      <c r="AZ26" s="1002" t="s">
        <v>406</v>
      </c>
      <c r="BA26" s="1003"/>
      <c r="BB26" s="1003"/>
      <c r="BC26" s="1003"/>
      <c r="BD26" s="1004"/>
      <c r="BE26" s="1002" t="s">
        <v>382</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x14ac:dyDescent="0.15">
      <c r="A28" s="242">
        <v>1</v>
      </c>
      <c r="B28" s="1048" t="s">
        <v>407</v>
      </c>
      <c r="C28" s="1049"/>
      <c r="D28" s="1049"/>
      <c r="E28" s="1049"/>
      <c r="F28" s="1049"/>
      <c r="G28" s="1049"/>
      <c r="H28" s="1049"/>
      <c r="I28" s="1049"/>
      <c r="J28" s="1049"/>
      <c r="K28" s="1049"/>
      <c r="L28" s="1049"/>
      <c r="M28" s="1049"/>
      <c r="N28" s="1049"/>
      <c r="O28" s="1049"/>
      <c r="P28" s="1050"/>
      <c r="Q28" s="1051">
        <v>103</v>
      </c>
      <c r="R28" s="1052"/>
      <c r="S28" s="1052"/>
      <c r="T28" s="1052"/>
      <c r="U28" s="1052"/>
      <c r="V28" s="1052">
        <v>78</v>
      </c>
      <c r="W28" s="1052"/>
      <c r="X28" s="1052"/>
      <c r="Y28" s="1052"/>
      <c r="Z28" s="1052"/>
      <c r="AA28" s="1052">
        <f>+Q28-V28</f>
        <v>25</v>
      </c>
      <c r="AB28" s="1052"/>
      <c r="AC28" s="1052"/>
      <c r="AD28" s="1052"/>
      <c r="AE28" s="1053"/>
      <c r="AF28" s="1054">
        <v>127</v>
      </c>
      <c r="AG28" s="1052"/>
      <c r="AH28" s="1052"/>
      <c r="AI28" s="1052"/>
      <c r="AJ28" s="1055"/>
      <c r="AK28" s="1043">
        <v>13</v>
      </c>
      <c r="AL28" s="1044"/>
      <c r="AM28" s="1044"/>
      <c r="AN28" s="1044"/>
      <c r="AO28" s="1044"/>
      <c r="AP28" s="1044">
        <v>0</v>
      </c>
      <c r="AQ28" s="1044"/>
      <c r="AR28" s="1044"/>
      <c r="AS28" s="1044"/>
      <c r="AT28" s="1044"/>
      <c r="AU28" s="1044">
        <f>+AK28</f>
        <v>13</v>
      </c>
      <c r="AV28" s="1044"/>
      <c r="AW28" s="1044"/>
      <c r="AX28" s="1044"/>
      <c r="AY28" s="1044"/>
      <c r="AZ28" s="1045">
        <v>0</v>
      </c>
      <c r="BA28" s="1045"/>
      <c r="BB28" s="1045"/>
      <c r="BC28" s="1045"/>
      <c r="BD28" s="1045"/>
      <c r="BE28" s="1046"/>
      <c r="BF28" s="1046"/>
      <c r="BG28" s="1046"/>
      <c r="BH28" s="1046"/>
      <c r="BI28" s="1047"/>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x14ac:dyDescent="0.15">
      <c r="A29" s="242">
        <v>2</v>
      </c>
      <c r="B29" s="1031" t="s">
        <v>408</v>
      </c>
      <c r="C29" s="1032"/>
      <c r="D29" s="1032"/>
      <c r="E29" s="1032"/>
      <c r="F29" s="1032"/>
      <c r="G29" s="1032"/>
      <c r="H29" s="1032"/>
      <c r="I29" s="1032"/>
      <c r="J29" s="1032"/>
      <c r="K29" s="1032"/>
      <c r="L29" s="1032"/>
      <c r="M29" s="1032"/>
      <c r="N29" s="1032"/>
      <c r="O29" s="1032"/>
      <c r="P29" s="1033"/>
      <c r="Q29" s="1039">
        <v>7</v>
      </c>
      <c r="R29" s="1040"/>
      <c r="S29" s="1040"/>
      <c r="T29" s="1040"/>
      <c r="U29" s="1040"/>
      <c r="V29" s="1040">
        <v>7</v>
      </c>
      <c r="W29" s="1040"/>
      <c r="X29" s="1040"/>
      <c r="Y29" s="1040"/>
      <c r="Z29" s="1040"/>
      <c r="AA29" s="1040">
        <f>+Q29-V29</f>
        <v>0</v>
      </c>
      <c r="AB29" s="1040"/>
      <c r="AC29" s="1040"/>
      <c r="AD29" s="1040"/>
      <c r="AE29" s="1041"/>
      <c r="AF29" s="1036">
        <v>0</v>
      </c>
      <c r="AG29" s="1037"/>
      <c r="AH29" s="1037"/>
      <c r="AI29" s="1037"/>
      <c r="AJ29" s="1038"/>
      <c r="AK29" s="981">
        <v>4</v>
      </c>
      <c r="AL29" s="972"/>
      <c r="AM29" s="972"/>
      <c r="AN29" s="972"/>
      <c r="AO29" s="972"/>
      <c r="AP29" s="972">
        <v>0</v>
      </c>
      <c r="AQ29" s="972"/>
      <c r="AR29" s="972"/>
      <c r="AS29" s="972"/>
      <c r="AT29" s="972"/>
      <c r="AU29" s="972">
        <f>+AK29</f>
        <v>4</v>
      </c>
      <c r="AV29" s="972"/>
      <c r="AW29" s="972"/>
      <c r="AX29" s="972"/>
      <c r="AY29" s="972"/>
      <c r="AZ29" s="1042">
        <v>0</v>
      </c>
      <c r="BA29" s="1042"/>
      <c r="BB29" s="1042"/>
      <c r="BC29" s="1042"/>
      <c r="BD29" s="1042"/>
      <c r="BE29" s="973"/>
      <c r="BF29" s="973"/>
      <c r="BG29" s="973"/>
      <c r="BH29" s="973"/>
      <c r="BI29" s="974"/>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x14ac:dyDescent="0.15">
      <c r="A30" s="242">
        <v>3</v>
      </c>
      <c r="B30" s="1031" t="s">
        <v>409</v>
      </c>
      <c r="C30" s="1032"/>
      <c r="D30" s="1032"/>
      <c r="E30" s="1032"/>
      <c r="F30" s="1032"/>
      <c r="G30" s="1032"/>
      <c r="H30" s="1032"/>
      <c r="I30" s="1032"/>
      <c r="J30" s="1032"/>
      <c r="K30" s="1032"/>
      <c r="L30" s="1032"/>
      <c r="M30" s="1032"/>
      <c r="N30" s="1032"/>
      <c r="O30" s="1032"/>
      <c r="P30" s="1033"/>
      <c r="Q30" s="1039">
        <v>181</v>
      </c>
      <c r="R30" s="1040"/>
      <c r="S30" s="1040"/>
      <c r="T30" s="1040"/>
      <c r="U30" s="1040"/>
      <c r="V30" s="1040">
        <v>181</v>
      </c>
      <c r="W30" s="1040"/>
      <c r="X30" s="1040"/>
      <c r="Y30" s="1040"/>
      <c r="Z30" s="1040"/>
      <c r="AA30" s="1040">
        <f t="shared" ref="AA30:AA33" si="0">+Q30-V30</f>
        <v>0</v>
      </c>
      <c r="AB30" s="1040"/>
      <c r="AC30" s="1040"/>
      <c r="AD30" s="1040"/>
      <c r="AE30" s="1041"/>
      <c r="AF30" s="1036">
        <v>0</v>
      </c>
      <c r="AG30" s="1037"/>
      <c r="AH30" s="1037"/>
      <c r="AI30" s="1037"/>
      <c r="AJ30" s="1038"/>
      <c r="AK30" s="981">
        <v>15</v>
      </c>
      <c r="AL30" s="972"/>
      <c r="AM30" s="972"/>
      <c r="AN30" s="972"/>
      <c r="AO30" s="972"/>
      <c r="AP30" s="972">
        <v>252</v>
      </c>
      <c r="AQ30" s="972"/>
      <c r="AR30" s="972"/>
      <c r="AS30" s="972"/>
      <c r="AT30" s="972"/>
      <c r="AU30" s="972">
        <f t="shared" ref="AU30:AU33" si="1">+AK30</f>
        <v>15</v>
      </c>
      <c r="AV30" s="972"/>
      <c r="AW30" s="972"/>
      <c r="AX30" s="972"/>
      <c r="AY30" s="972"/>
      <c r="AZ30" s="1042">
        <v>0</v>
      </c>
      <c r="BA30" s="1042"/>
      <c r="BB30" s="1042"/>
      <c r="BC30" s="1042"/>
      <c r="BD30" s="1042"/>
      <c r="BE30" s="973" t="s">
        <v>410</v>
      </c>
      <c r="BF30" s="973"/>
      <c r="BG30" s="973"/>
      <c r="BH30" s="973"/>
      <c r="BI30" s="974"/>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x14ac:dyDescent="0.15">
      <c r="A31" s="242">
        <v>4</v>
      </c>
      <c r="B31" s="1031" t="s">
        <v>411</v>
      </c>
      <c r="C31" s="1032"/>
      <c r="D31" s="1032"/>
      <c r="E31" s="1032"/>
      <c r="F31" s="1032"/>
      <c r="G31" s="1032"/>
      <c r="H31" s="1032"/>
      <c r="I31" s="1032"/>
      <c r="J31" s="1032"/>
      <c r="K31" s="1032"/>
      <c r="L31" s="1032"/>
      <c r="M31" s="1032"/>
      <c r="N31" s="1032"/>
      <c r="O31" s="1032"/>
      <c r="P31" s="1033"/>
      <c r="Q31" s="1039">
        <v>432</v>
      </c>
      <c r="R31" s="1040"/>
      <c r="S31" s="1040"/>
      <c r="T31" s="1040"/>
      <c r="U31" s="1040"/>
      <c r="V31" s="1040">
        <v>429</v>
      </c>
      <c r="W31" s="1040"/>
      <c r="X31" s="1040"/>
      <c r="Y31" s="1040"/>
      <c r="Z31" s="1040"/>
      <c r="AA31" s="1040">
        <f t="shared" si="0"/>
        <v>3</v>
      </c>
      <c r="AB31" s="1040"/>
      <c r="AC31" s="1040"/>
      <c r="AD31" s="1040"/>
      <c r="AE31" s="1041"/>
      <c r="AF31" s="1036">
        <v>3</v>
      </c>
      <c r="AG31" s="1037"/>
      <c r="AH31" s="1037"/>
      <c r="AI31" s="1037"/>
      <c r="AJ31" s="1038"/>
      <c r="AK31" s="981">
        <v>27</v>
      </c>
      <c r="AL31" s="972"/>
      <c r="AM31" s="972"/>
      <c r="AN31" s="972"/>
      <c r="AO31" s="972"/>
      <c r="AP31" s="972">
        <v>680</v>
      </c>
      <c r="AQ31" s="972"/>
      <c r="AR31" s="972"/>
      <c r="AS31" s="972"/>
      <c r="AT31" s="972"/>
      <c r="AU31" s="972">
        <f t="shared" si="1"/>
        <v>27</v>
      </c>
      <c r="AV31" s="972"/>
      <c r="AW31" s="972"/>
      <c r="AX31" s="972"/>
      <c r="AY31" s="972"/>
      <c r="AZ31" s="1042">
        <v>0</v>
      </c>
      <c r="BA31" s="1042"/>
      <c r="BB31" s="1042"/>
      <c r="BC31" s="1042"/>
      <c r="BD31" s="1042"/>
      <c r="BE31" s="973" t="s">
        <v>412</v>
      </c>
      <c r="BF31" s="973"/>
      <c r="BG31" s="973"/>
      <c r="BH31" s="973"/>
      <c r="BI31" s="974"/>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x14ac:dyDescent="0.15">
      <c r="A32" s="242">
        <v>5</v>
      </c>
      <c r="B32" s="1031" t="s">
        <v>413</v>
      </c>
      <c r="C32" s="1032"/>
      <c r="D32" s="1032"/>
      <c r="E32" s="1032"/>
      <c r="F32" s="1032"/>
      <c r="G32" s="1032"/>
      <c r="H32" s="1032"/>
      <c r="I32" s="1032"/>
      <c r="J32" s="1032"/>
      <c r="K32" s="1032"/>
      <c r="L32" s="1032"/>
      <c r="M32" s="1032"/>
      <c r="N32" s="1032"/>
      <c r="O32" s="1032"/>
      <c r="P32" s="1033"/>
      <c r="Q32" s="1039">
        <v>28</v>
      </c>
      <c r="R32" s="1040"/>
      <c r="S32" s="1040"/>
      <c r="T32" s="1040"/>
      <c r="U32" s="1040"/>
      <c r="V32" s="1040">
        <v>26</v>
      </c>
      <c r="W32" s="1040"/>
      <c r="X32" s="1040"/>
      <c r="Y32" s="1040"/>
      <c r="Z32" s="1040"/>
      <c r="AA32" s="1040">
        <f t="shared" si="0"/>
        <v>2</v>
      </c>
      <c r="AB32" s="1040"/>
      <c r="AC32" s="1040"/>
      <c r="AD32" s="1040"/>
      <c r="AE32" s="1041"/>
      <c r="AF32" s="1036">
        <v>2</v>
      </c>
      <c r="AG32" s="1037"/>
      <c r="AH32" s="1037"/>
      <c r="AI32" s="1037"/>
      <c r="AJ32" s="1038"/>
      <c r="AK32" s="981">
        <v>10</v>
      </c>
      <c r="AL32" s="972"/>
      <c r="AM32" s="972"/>
      <c r="AN32" s="972"/>
      <c r="AO32" s="972"/>
      <c r="AP32" s="972">
        <v>34</v>
      </c>
      <c r="AQ32" s="972"/>
      <c r="AR32" s="972"/>
      <c r="AS32" s="972"/>
      <c r="AT32" s="972"/>
      <c r="AU32" s="972">
        <f t="shared" si="1"/>
        <v>10</v>
      </c>
      <c r="AV32" s="972"/>
      <c r="AW32" s="972"/>
      <c r="AX32" s="972"/>
      <c r="AY32" s="972"/>
      <c r="AZ32" s="1042">
        <v>0</v>
      </c>
      <c r="BA32" s="1042"/>
      <c r="BB32" s="1042"/>
      <c r="BC32" s="1042"/>
      <c r="BD32" s="1042"/>
      <c r="BE32" s="973" t="s">
        <v>414</v>
      </c>
      <c r="BF32" s="973"/>
      <c r="BG32" s="973"/>
      <c r="BH32" s="973"/>
      <c r="BI32" s="974"/>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x14ac:dyDescent="0.15">
      <c r="A33" s="242">
        <v>6</v>
      </c>
      <c r="B33" s="1031" t="s">
        <v>415</v>
      </c>
      <c r="C33" s="1032"/>
      <c r="D33" s="1032"/>
      <c r="E33" s="1032"/>
      <c r="F33" s="1032"/>
      <c r="G33" s="1032"/>
      <c r="H33" s="1032"/>
      <c r="I33" s="1032"/>
      <c r="J33" s="1032"/>
      <c r="K33" s="1032"/>
      <c r="L33" s="1032"/>
      <c r="M33" s="1032"/>
      <c r="N33" s="1032"/>
      <c r="O33" s="1032"/>
      <c r="P33" s="1033"/>
      <c r="Q33" s="1039">
        <v>30</v>
      </c>
      <c r="R33" s="1040"/>
      <c r="S33" s="1040"/>
      <c r="T33" s="1040"/>
      <c r="U33" s="1040"/>
      <c r="V33" s="1040">
        <v>30</v>
      </c>
      <c r="W33" s="1040"/>
      <c r="X33" s="1040"/>
      <c r="Y33" s="1040"/>
      <c r="Z33" s="1040"/>
      <c r="AA33" s="1040">
        <f t="shared" si="0"/>
        <v>0</v>
      </c>
      <c r="AB33" s="1040"/>
      <c r="AC33" s="1040"/>
      <c r="AD33" s="1040"/>
      <c r="AE33" s="1041"/>
      <c r="AF33" s="1036">
        <v>1</v>
      </c>
      <c r="AG33" s="1037"/>
      <c r="AH33" s="1037"/>
      <c r="AI33" s="1037"/>
      <c r="AJ33" s="1038"/>
      <c r="AK33" s="981">
        <v>3</v>
      </c>
      <c r="AL33" s="972"/>
      <c r="AM33" s="972"/>
      <c r="AN33" s="972"/>
      <c r="AO33" s="972"/>
      <c r="AP33" s="972">
        <v>0</v>
      </c>
      <c r="AQ33" s="972"/>
      <c r="AR33" s="972"/>
      <c r="AS33" s="972"/>
      <c r="AT33" s="972"/>
      <c r="AU33" s="972">
        <f t="shared" si="1"/>
        <v>3</v>
      </c>
      <c r="AV33" s="972"/>
      <c r="AW33" s="972"/>
      <c r="AX33" s="972"/>
      <c r="AY33" s="972"/>
      <c r="AZ33" s="1042">
        <v>0</v>
      </c>
      <c r="BA33" s="1042"/>
      <c r="BB33" s="1042"/>
      <c r="BC33" s="1042"/>
      <c r="BD33" s="1042"/>
      <c r="BE33" s="973" t="s">
        <v>414</v>
      </c>
      <c r="BF33" s="973"/>
      <c r="BG33" s="973"/>
      <c r="BH33" s="973"/>
      <c r="BI33" s="974"/>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x14ac:dyDescent="0.15">
      <c r="A34" s="242">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x14ac:dyDescent="0.15">
      <c r="A35" s="242">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x14ac:dyDescent="0.15">
      <c r="A36" s="242">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x14ac:dyDescent="0.15">
      <c r="A37" s="242">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x14ac:dyDescent="0.15">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x14ac:dyDescent="0.15">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x14ac:dyDescent="0.15">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x14ac:dyDescent="0.15">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x14ac:dyDescent="0.15">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x14ac:dyDescent="0.15">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x14ac:dyDescent="0.15">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x14ac:dyDescent="0.15">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x14ac:dyDescent="0.15">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x14ac:dyDescent="0.15">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x14ac:dyDescent="0.15">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x14ac:dyDescent="0.15">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x14ac:dyDescent="0.15">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x14ac:dyDescent="0.15">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x14ac:dyDescent="0.15">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x14ac:dyDescent="0.15">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x14ac:dyDescent="0.15">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x14ac:dyDescent="0.15">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x14ac:dyDescent="0.15">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x14ac:dyDescent="0.15">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x14ac:dyDescent="0.15">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x14ac:dyDescent="0.15">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x14ac:dyDescent="0.15">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x14ac:dyDescent="0.2">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x14ac:dyDescent="0.15">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416</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x14ac:dyDescent="0.2">
      <c r="A63" s="240" t="s">
        <v>394</v>
      </c>
      <c r="B63" s="938" t="s">
        <v>417</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132</v>
      </c>
      <c r="AG63" s="960"/>
      <c r="AH63" s="960"/>
      <c r="AI63" s="960"/>
      <c r="AJ63" s="1023"/>
      <c r="AK63" s="1024"/>
      <c r="AL63" s="964"/>
      <c r="AM63" s="964"/>
      <c r="AN63" s="964"/>
      <c r="AO63" s="964"/>
      <c r="AP63" s="960"/>
      <c r="AQ63" s="960"/>
      <c r="AR63" s="960"/>
      <c r="AS63" s="960"/>
      <c r="AT63" s="960"/>
      <c r="AU63" s="960"/>
      <c r="AV63" s="960"/>
      <c r="AW63" s="960"/>
      <c r="AX63" s="960"/>
      <c r="AY63" s="960"/>
      <c r="AZ63" s="1018"/>
      <c r="BA63" s="1018"/>
      <c r="BB63" s="1018"/>
      <c r="BC63" s="1018"/>
      <c r="BD63" s="1018"/>
      <c r="BE63" s="961"/>
      <c r="BF63" s="961"/>
      <c r="BG63" s="961"/>
      <c r="BH63" s="961"/>
      <c r="BI63" s="962"/>
      <c r="BJ63" s="1019" t="s">
        <v>418</v>
      </c>
      <c r="BK63" s="954"/>
      <c r="BL63" s="954"/>
      <c r="BM63" s="954"/>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x14ac:dyDescent="0.15">
      <c r="A66" s="996" t="s">
        <v>420</v>
      </c>
      <c r="B66" s="997"/>
      <c r="C66" s="997"/>
      <c r="D66" s="997"/>
      <c r="E66" s="997"/>
      <c r="F66" s="997"/>
      <c r="G66" s="997"/>
      <c r="H66" s="997"/>
      <c r="I66" s="997"/>
      <c r="J66" s="997"/>
      <c r="K66" s="997"/>
      <c r="L66" s="997"/>
      <c r="M66" s="997"/>
      <c r="N66" s="997"/>
      <c r="O66" s="997"/>
      <c r="P66" s="998"/>
      <c r="Q66" s="1002" t="s">
        <v>399</v>
      </c>
      <c r="R66" s="1003"/>
      <c r="S66" s="1003"/>
      <c r="T66" s="1003"/>
      <c r="U66" s="1004"/>
      <c r="V66" s="1002" t="s">
        <v>421</v>
      </c>
      <c r="W66" s="1003"/>
      <c r="X66" s="1003"/>
      <c r="Y66" s="1003"/>
      <c r="Z66" s="1004"/>
      <c r="AA66" s="1002" t="s">
        <v>422</v>
      </c>
      <c r="AB66" s="1003"/>
      <c r="AC66" s="1003"/>
      <c r="AD66" s="1003"/>
      <c r="AE66" s="1004"/>
      <c r="AF66" s="1008" t="s">
        <v>423</v>
      </c>
      <c r="AG66" s="1009"/>
      <c r="AH66" s="1009"/>
      <c r="AI66" s="1009"/>
      <c r="AJ66" s="1010"/>
      <c r="AK66" s="1002" t="s">
        <v>424</v>
      </c>
      <c r="AL66" s="997"/>
      <c r="AM66" s="997"/>
      <c r="AN66" s="997"/>
      <c r="AO66" s="998"/>
      <c r="AP66" s="1002" t="s">
        <v>425</v>
      </c>
      <c r="AQ66" s="1003"/>
      <c r="AR66" s="1003"/>
      <c r="AS66" s="1003"/>
      <c r="AT66" s="1004"/>
      <c r="AU66" s="1002" t="s">
        <v>426</v>
      </c>
      <c r="AV66" s="1003"/>
      <c r="AW66" s="1003"/>
      <c r="AX66" s="1003"/>
      <c r="AY66" s="1004"/>
      <c r="AZ66" s="1002" t="s">
        <v>382</v>
      </c>
      <c r="BA66" s="1003"/>
      <c r="BB66" s="1003"/>
      <c r="BC66" s="1003"/>
      <c r="BD66" s="1016"/>
      <c r="BE66" s="241"/>
      <c r="BF66" s="241"/>
      <c r="BG66" s="241"/>
      <c r="BH66" s="241"/>
      <c r="BI66" s="241"/>
      <c r="BJ66" s="241"/>
      <c r="BK66" s="241"/>
      <c r="BL66" s="241"/>
      <c r="BM66" s="241"/>
      <c r="BN66" s="241"/>
      <c r="BO66" s="241"/>
      <c r="BP66" s="241"/>
      <c r="BQ66" s="238">
        <v>60</v>
      </c>
      <c r="BR66" s="243"/>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30"/>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30"/>
    </row>
    <row r="68" spans="1:131" ht="26.25" customHeight="1" thickTop="1" x14ac:dyDescent="0.15">
      <c r="A68" s="236">
        <v>1</v>
      </c>
      <c r="B68" s="986"/>
      <c r="C68" s="987"/>
      <c r="D68" s="987"/>
      <c r="E68" s="987"/>
      <c r="F68" s="987"/>
      <c r="G68" s="987"/>
      <c r="H68" s="987"/>
      <c r="I68" s="987"/>
      <c r="J68" s="987"/>
      <c r="K68" s="987"/>
      <c r="L68" s="987"/>
      <c r="M68" s="987"/>
      <c r="N68" s="987"/>
      <c r="O68" s="987"/>
      <c r="P68" s="988"/>
      <c r="Q68" s="989"/>
      <c r="R68" s="983"/>
      <c r="S68" s="983"/>
      <c r="T68" s="983"/>
      <c r="U68" s="983"/>
      <c r="V68" s="983"/>
      <c r="W68" s="983"/>
      <c r="X68" s="983"/>
      <c r="Y68" s="983"/>
      <c r="Z68" s="983"/>
      <c r="AA68" s="983"/>
      <c r="AB68" s="983"/>
      <c r="AC68" s="983"/>
      <c r="AD68" s="983"/>
      <c r="AE68" s="983"/>
      <c r="AF68" s="983"/>
      <c r="AG68" s="983"/>
      <c r="AH68" s="983"/>
      <c r="AI68" s="983"/>
      <c r="AJ68" s="983"/>
      <c r="AK68" s="983"/>
      <c r="AL68" s="983"/>
      <c r="AM68" s="983"/>
      <c r="AN68" s="983"/>
      <c r="AO68" s="983"/>
      <c r="AP68" s="983"/>
      <c r="AQ68" s="983"/>
      <c r="AR68" s="983"/>
      <c r="AS68" s="983"/>
      <c r="AT68" s="983"/>
      <c r="AU68" s="983"/>
      <c r="AV68" s="983"/>
      <c r="AW68" s="983"/>
      <c r="AX68" s="983"/>
      <c r="AY68" s="983"/>
      <c r="AZ68" s="984"/>
      <c r="BA68" s="984"/>
      <c r="BB68" s="984"/>
      <c r="BC68" s="984"/>
      <c r="BD68" s="985"/>
      <c r="BE68" s="241"/>
      <c r="BF68" s="241"/>
      <c r="BG68" s="241"/>
      <c r="BH68" s="241"/>
      <c r="BI68" s="241"/>
      <c r="BJ68" s="241"/>
      <c r="BK68" s="241"/>
      <c r="BL68" s="241"/>
      <c r="BM68" s="241"/>
      <c r="BN68" s="241"/>
      <c r="BO68" s="241"/>
      <c r="BP68" s="241"/>
      <c r="BQ68" s="238">
        <v>62</v>
      </c>
      <c r="BR68" s="243"/>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30"/>
    </row>
    <row r="69" spans="1:131" ht="26.25" customHeight="1" x14ac:dyDescent="0.15">
      <c r="A69" s="238">
        <v>2</v>
      </c>
      <c r="B69" s="975"/>
      <c r="C69" s="976"/>
      <c r="D69" s="976"/>
      <c r="E69" s="976"/>
      <c r="F69" s="976"/>
      <c r="G69" s="976"/>
      <c r="H69" s="976"/>
      <c r="I69" s="976"/>
      <c r="J69" s="976"/>
      <c r="K69" s="976"/>
      <c r="L69" s="976"/>
      <c r="M69" s="976"/>
      <c r="N69" s="976"/>
      <c r="O69" s="976"/>
      <c r="P69" s="977"/>
      <c r="Q69" s="978"/>
      <c r="R69" s="972"/>
      <c r="S69" s="972"/>
      <c r="T69" s="972"/>
      <c r="U69" s="972"/>
      <c r="V69" s="972"/>
      <c r="W69" s="972"/>
      <c r="X69" s="972"/>
      <c r="Y69" s="972"/>
      <c r="Z69" s="972"/>
      <c r="AA69" s="972"/>
      <c r="AB69" s="972"/>
      <c r="AC69" s="972"/>
      <c r="AD69" s="972"/>
      <c r="AE69" s="972"/>
      <c r="AF69" s="972"/>
      <c r="AG69" s="972"/>
      <c r="AH69" s="972"/>
      <c r="AI69" s="972"/>
      <c r="AJ69" s="972"/>
      <c r="AK69" s="972"/>
      <c r="AL69" s="972"/>
      <c r="AM69" s="972"/>
      <c r="AN69" s="972"/>
      <c r="AO69" s="972"/>
      <c r="AP69" s="972"/>
      <c r="AQ69" s="972"/>
      <c r="AR69" s="972"/>
      <c r="AS69" s="972"/>
      <c r="AT69" s="972"/>
      <c r="AU69" s="972"/>
      <c r="AV69" s="972"/>
      <c r="AW69" s="972"/>
      <c r="AX69" s="972"/>
      <c r="AY69" s="972"/>
      <c r="AZ69" s="973"/>
      <c r="BA69" s="973"/>
      <c r="BB69" s="973"/>
      <c r="BC69" s="973"/>
      <c r="BD69" s="974"/>
      <c r="BE69" s="241"/>
      <c r="BF69" s="241"/>
      <c r="BG69" s="241"/>
      <c r="BH69" s="241"/>
      <c r="BI69" s="241"/>
      <c r="BJ69" s="241"/>
      <c r="BK69" s="241"/>
      <c r="BL69" s="241"/>
      <c r="BM69" s="241"/>
      <c r="BN69" s="241"/>
      <c r="BO69" s="241"/>
      <c r="BP69" s="241"/>
      <c r="BQ69" s="238">
        <v>63</v>
      </c>
      <c r="BR69" s="243"/>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30"/>
    </row>
    <row r="70" spans="1:131" ht="26.25" customHeight="1" x14ac:dyDescent="0.15">
      <c r="A70" s="238">
        <v>3</v>
      </c>
      <c r="B70" s="975"/>
      <c r="C70" s="976"/>
      <c r="D70" s="976"/>
      <c r="E70" s="976"/>
      <c r="F70" s="976"/>
      <c r="G70" s="976"/>
      <c r="H70" s="976"/>
      <c r="I70" s="976"/>
      <c r="J70" s="976"/>
      <c r="K70" s="976"/>
      <c r="L70" s="976"/>
      <c r="M70" s="976"/>
      <c r="N70" s="976"/>
      <c r="O70" s="976"/>
      <c r="P70" s="977"/>
      <c r="Q70" s="978"/>
      <c r="R70" s="972"/>
      <c r="S70" s="972"/>
      <c r="T70" s="972"/>
      <c r="U70" s="972"/>
      <c r="V70" s="972"/>
      <c r="W70" s="972"/>
      <c r="X70" s="972"/>
      <c r="Y70" s="972"/>
      <c r="Z70" s="972"/>
      <c r="AA70" s="972"/>
      <c r="AB70" s="972"/>
      <c r="AC70" s="972"/>
      <c r="AD70" s="972"/>
      <c r="AE70" s="972"/>
      <c r="AF70" s="972"/>
      <c r="AG70" s="972"/>
      <c r="AH70" s="972"/>
      <c r="AI70" s="972"/>
      <c r="AJ70" s="972"/>
      <c r="AK70" s="972"/>
      <c r="AL70" s="972"/>
      <c r="AM70" s="972"/>
      <c r="AN70" s="972"/>
      <c r="AO70" s="972"/>
      <c r="AP70" s="972"/>
      <c r="AQ70" s="972"/>
      <c r="AR70" s="972"/>
      <c r="AS70" s="972"/>
      <c r="AT70" s="972"/>
      <c r="AU70" s="972"/>
      <c r="AV70" s="972"/>
      <c r="AW70" s="972"/>
      <c r="AX70" s="972"/>
      <c r="AY70" s="972"/>
      <c r="AZ70" s="973"/>
      <c r="BA70" s="973"/>
      <c r="BB70" s="973"/>
      <c r="BC70" s="973"/>
      <c r="BD70" s="974"/>
      <c r="BE70" s="241"/>
      <c r="BF70" s="241"/>
      <c r="BG70" s="241"/>
      <c r="BH70" s="241"/>
      <c r="BI70" s="241"/>
      <c r="BJ70" s="241"/>
      <c r="BK70" s="241"/>
      <c r="BL70" s="241"/>
      <c r="BM70" s="241"/>
      <c r="BN70" s="241"/>
      <c r="BO70" s="241"/>
      <c r="BP70" s="241"/>
      <c r="BQ70" s="238">
        <v>64</v>
      </c>
      <c r="BR70" s="243"/>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30"/>
    </row>
    <row r="71" spans="1:131" ht="26.25" customHeight="1" x14ac:dyDescent="0.15">
      <c r="A71" s="238">
        <v>4</v>
      </c>
      <c r="B71" s="975"/>
      <c r="C71" s="976"/>
      <c r="D71" s="976"/>
      <c r="E71" s="976"/>
      <c r="F71" s="976"/>
      <c r="G71" s="976"/>
      <c r="H71" s="976"/>
      <c r="I71" s="976"/>
      <c r="J71" s="976"/>
      <c r="K71" s="976"/>
      <c r="L71" s="976"/>
      <c r="M71" s="976"/>
      <c r="N71" s="976"/>
      <c r="O71" s="976"/>
      <c r="P71" s="977"/>
      <c r="Q71" s="978"/>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2"/>
      <c r="AY71" s="972"/>
      <c r="AZ71" s="973"/>
      <c r="BA71" s="973"/>
      <c r="BB71" s="973"/>
      <c r="BC71" s="973"/>
      <c r="BD71" s="974"/>
      <c r="BE71" s="241"/>
      <c r="BF71" s="241"/>
      <c r="BG71" s="241"/>
      <c r="BH71" s="241"/>
      <c r="BI71" s="241"/>
      <c r="BJ71" s="241"/>
      <c r="BK71" s="241"/>
      <c r="BL71" s="241"/>
      <c r="BM71" s="241"/>
      <c r="BN71" s="241"/>
      <c r="BO71" s="241"/>
      <c r="BP71" s="241"/>
      <c r="BQ71" s="238">
        <v>65</v>
      </c>
      <c r="BR71" s="243"/>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30"/>
    </row>
    <row r="72" spans="1:131" ht="26.25" customHeight="1" x14ac:dyDescent="0.15">
      <c r="A72" s="238">
        <v>5</v>
      </c>
      <c r="B72" s="975"/>
      <c r="C72" s="976"/>
      <c r="D72" s="976"/>
      <c r="E72" s="976"/>
      <c r="F72" s="976"/>
      <c r="G72" s="976"/>
      <c r="H72" s="976"/>
      <c r="I72" s="976"/>
      <c r="J72" s="976"/>
      <c r="K72" s="976"/>
      <c r="L72" s="976"/>
      <c r="M72" s="976"/>
      <c r="N72" s="976"/>
      <c r="O72" s="976"/>
      <c r="P72" s="977"/>
      <c r="Q72" s="978"/>
      <c r="R72" s="972"/>
      <c r="S72" s="972"/>
      <c r="T72" s="972"/>
      <c r="U72" s="972"/>
      <c r="V72" s="972"/>
      <c r="W72" s="972"/>
      <c r="X72" s="972"/>
      <c r="Y72" s="972"/>
      <c r="Z72" s="972"/>
      <c r="AA72" s="972"/>
      <c r="AB72" s="972"/>
      <c r="AC72" s="972"/>
      <c r="AD72" s="972"/>
      <c r="AE72" s="972"/>
      <c r="AF72" s="972"/>
      <c r="AG72" s="972"/>
      <c r="AH72" s="972"/>
      <c r="AI72" s="972"/>
      <c r="AJ72" s="972"/>
      <c r="AK72" s="972"/>
      <c r="AL72" s="972"/>
      <c r="AM72" s="972"/>
      <c r="AN72" s="972"/>
      <c r="AO72" s="972"/>
      <c r="AP72" s="972"/>
      <c r="AQ72" s="972"/>
      <c r="AR72" s="972"/>
      <c r="AS72" s="972"/>
      <c r="AT72" s="972"/>
      <c r="AU72" s="972"/>
      <c r="AV72" s="972"/>
      <c r="AW72" s="972"/>
      <c r="AX72" s="972"/>
      <c r="AY72" s="972"/>
      <c r="AZ72" s="973"/>
      <c r="BA72" s="973"/>
      <c r="BB72" s="973"/>
      <c r="BC72" s="973"/>
      <c r="BD72" s="974"/>
      <c r="BE72" s="241"/>
      <c r="BF72" s="241"/>
      <c r="BG72" s="241"/>
      <c r="BH72" s="241"/>
      <c r="BI72" s="241"/>
      <c r="BJ72" s="241"/>
      <c r="BK72" s="241"/>
      <c r="BL72" s="241"/>
      <c r="BM72" s="241"/>
      <c r="BN72" s="241"/>
      <c r="BO72" s="241"/>
      <c r="BP72" s="241"/>
      <c r="BQ72" s="238">
        <v>66</v>
      </c>
      <c r="BR72" s="243"/>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30"/>
    </row>
    <row r="73" spans="1:131" ht="26.25" customHeight="1" x14ac:dyDescent="0.15">
      <c r="A73" s="238">
        <v>6</v>
      </c>
      <c r="B73" s="975"/>
      <c r="C73" s="976"/>
      <c r="D73" s="976"/>
      <c r="E73" s="976"/>
      <c r="F73" s="976"/>
      <c r="G73" s="976"/>
      <c r="H73" s="976"/>
      <c r="I73" s="976"/>
      <c r="J73" s="976"/>
      <c r="K73" s="976"/>
      <c r="L73" s="976"/>
      <c r="M73" s="976"/>
      <c r="N73" s="976"/>
      <c r="O73" s="976"/>
      <c r="P73" s="977"/>
      <c r="Q73" s="978"/>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241"/>
      <c r="BF73" s="241"/>
      <c r="BG73" s="241"/>
      <c r="BH73" s="241"/>
      <c r="BI73" s="241"/>
      <c r="BJ73" s="241"/>
      <c r="BK73" s="241"/>
      <c r="BL73" s="241"/>
      <c r="BM73" s="241"/>
      <c r="BN73" s="241"/>
      <c r="BO73" s="241"/>
      <c r="BP73" s="241"/>
      <c r="BQ73" s="238">
        <v>67</v>
      </c>
      <c r="BR73" s="243"/>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30"/>
    </row>
    <row r="74" spans="1:131" ht="26.25" customHeight="1" x14ac:dyDescent="0.15">
      <c r="A74" s="238">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41"/>
      <c r="BF74" s="241"/>
      <c r="BG74" s="241"/>
      <c r="BH74" s="241"/>
      <c r="BI74" s="241"/>
      <c r="BJ74" s="241"/>
      <c r="BK74" s="241"/>
      <c r="BL74" s="241"/>
      <c r="BM74" s="241"/>
      <c r="BN74" s="241"/>
      <c r="BO74" s="241"/>
      <c r="BP74" s="241"/>
      <c r="BQ74" s="238">
        <v>68</v>
      </c>
      <c r="BR74" s="243"/>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30"/>
    </row>
    <row r="75" spans="1:131" ht="26.25" customHeight="1" x14ac:dyDescent="0.15">
      <c r="A75" s="238">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41"/>
      <c r="BF75" s="241"/>
      <c r="BG75" s="241"/>
      <c r="BH75" s="241"/>
      <c r="BI75" s="241"/>
      <c r="BJ75" s="241"/>
      <c r="BK75" s="241"/>
      <c r="BL75" s="241"/>
      <c r="BM75" s="241"/>
      <c r="BN75" s="241"/>
      <c r="BO75" s="241"/>
      <c r="BP75" s="241"/>
      <c r="BQ75" s="238">
        <v>69</v>
      </c>
      <c r="BR75" s="243"/>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30"/>
    </row>
    <row r="76" spans="1:131" ht="26.25" customHeight="1" x14ac:dyDescent="0.15">
      <c r="A76" s="238">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41"/>
      <c r="BF76" s="241"/>
      <c r="BG76" s="241"/>
      <c r="BH76" s="241"/>
      <c r="BI76" s="241"/>
      <c r="BJ76" s="241"/>
      <c r="BK76" s="241"/>
      <c r="BL76" s="241"/>
      <c r="BM76" s="241"/>
      <c r="BN76" s="241"/>
      <c r="BO76" s="241"/>
      <c r="BP76" s="241"/>
      <c r="BQ76" s="238">
        <v>70</v>
      </c>
      <c r="BR76" s="243"/>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30"/>
    </row>
    <row r="77" spans="1:131" ht="26.25" customHeight="1" x14ac:dyDescent="0.15">
      <c r="A77" s="238">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41"/>
      <c r="BF77" s="241"/>
      <c r="BG77" s="241"/>
      <c r="BH77" s="241"/>
      <c r="BI77" s="241"/>
      <c r="BJ77" s="241"/>
      <c r="BK77" s="241"/>
      <c r="BL77" s="241"/>
      <c r="BM77" s="241"/>
      <c r="BN77" s="241"/>
      <c r="BO77" s="241"/>
      <c r="BP77" s="241"/>
      <c r="BQ77" s="238">
        <v>71</v>
      </c>
      <c r="BR77" s="243"/>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30"/>
    </row>
    <row r="78" spans="1:131" ht="26.25" customHeight="1" x14ac:dyDescent="0.15">
      <c r="A78" s="238">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41"/>
      <c r="BF78" s="241"/>
      <c r="BG78" s="241"/>
      <c r="BH78" s="241"/>
      <c r="BI78" s="241"/>
      <c r="BJ78" s="230"/>
      <c r="BK78" s="230"/>
      <c r="BL78" s="230"/>
      <c r="BM78" s="230"/>
      <c r="BN78" s="230"/>
      <c r="BO78" s="241"/>
      <c r="BP78" s="241"/>
      <c r="BQ78" s="238">
        <v>72</v>
      </c>
      <c r="BR78" s="243"/>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30"/>
    </row>
    <row r="79" spans="1:131" ht="26.25" customHeight="1" x14ac:dyDescent="0.15">
      <c r="A79" s="238">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41"/>
      <c r="BF79" s="241"/>
      <c r="BG79" s="241"/>
      <c r="BH79" s="241"/>
      <c r="BI79" s="241"/>
      <c r="BJ79" s="230"/>
      <c r="BK79" s="230"/>
      <c r="BL79" s="230"/>
      <c r="BM79" s="230"/>
      <c r="BN79" s="230"/>
      <c r="BO79" s="241"/>
      <c r="BP79" s="241"/>
      <c r="BQ79" s="238">
        <v>73</v>
      </c>
      <c r="BR79" s="243"/>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30"/>
    </row>
    <row r="80" spans="1:131" ht="26.25" customHeight="1" x14ac:dyDescent="0.15">
      <c r="A80" s="238">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41"/>
      <c r="BF80" s="241"/>
      <c r="BG80" s="241"/>
      <c r="BH80" s="241"/>
      <c r="BI80" s="241"/>
      <c r="BJ80" s="241"/>
      <c r="BK80" s="241"/>
      <c r="BL80" s="241"/>
      <c r="BM80" s="241"/>
      <c r="BN80" s="241"/>
      <c r="BO80" s="241"/>
      <c r="BP80" s="241"/>
      <c r="BQ80" s="238">
        <v>74</v>
      </c>
      <c r="BR80" s="243"/>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30"/>
    </row>
    <row r="81" spans="1:131" ht="26.25" customHeight="1" x14ac:dyDescent="0.15">
      <c r="A81" s="238">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41"/>
      <c r="BF81" s="241"/>
      <c r="BG81" s="241"/>
      <c r="BH81" s="241"/>
      <c r="BI81" s="241"/>
      <c r="BJ81" s="241"/>
      <c r="BK81" s="241"/>
      <c r="BL81" s="241"/>
      <c r="BM81" s="241"/>
      <c r="BN81" s="241"/>
      <c r="BO81" s="241"/>
      <c r="BP81" s="241"/>
      <c r="BQ81" s="238">
        <v>75</v>
      </c>
      <c r="BR81" s="243"/>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30"/>
    </row>
    <row r="82" spans="1:131" ht="26.25" customHeight="1" x14ac:dyDescent="0.15">
      <c r="A82" s="238">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41"/>
      <c r="BF82" s="241"/>
      <c r="BG82" s="241"/>
      <c r="BH82" s="241"/>
      <c r="BI82" s="241"/>
      <c r="BJ82" s="241"/>
      <c r="BK82" s="241"/>
      <c r="BL82" s="241"/>
      <c r="BM82" s="241"/>
      <c r="BN82" s="241"/>
      <c r="BO82" s="241"/>
      <c r="BP82" s="241"/>
      <c r="BQ82" s="238">
        <v>76</v>
      </c>
      <c r="BR82" s="243"/>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30"/>
    </row>
    <row r="83" spans="1:131" ht="26.25" customHeight="1" x14ac:dyDescent="0.15">
      <c r="A83" s="238">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41"/>
      <c r="BF83" s="241"/>
      <c r="BG83" s="241"/>
      <c r="BH83" s="241"/>
      <c r="BI83" s="241"/>
      <c r="BJ83" s="241"/>
      <c r="BK83" s="241"/>
      <c r="BL83" s="241"/>
      <c r="BM83" s="241"/>
      <c r="BN83" s="241"/>
      <c r="BO83" s="241"/>
      <c r="BP83" s="241"/>
      <c r="BQ83" s="238">
        <v>77</v>
      </c>
      <c r="BR83" s="243"/>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30"/>
    </row>
    <row r="84" spans="1:131" ht="26.25" customHeight="1" x14ac:dyDescent="0.15">
      <c r="A84" s="238">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41"/>
      <c r="BF84" s="241"/>
      <c r="BG84" s="241"/>
      <c r="BH84" s="241"/>
      <c r="BI84" s="241"/>
      <c r="BJ84" s="241"/>
      <c r="BK84" s="241"/>
      <c r="BL84" s="241"/>
      <c r="BM84" s="241"/>
      <c r="BN84" s="241"/>
      <c r="BO84" s="241"/>
      <c r="BP84" s="241"/>
      <c r="BQ84" s="238">
        <v>78</v>
      </c>
      <c r="BR84" s="243"/>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30"/>
    </row>
    <row r="85" spans="1:131" ht="26.25" customHeight="1" x14ac:dyDescent="0.15">
      <c r="A85" s="238">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41"/>
      <c r="BF85" s="241"/>
      <c r="BG85" s="241"/>
      <c r="BH85" s="241"/>
      <c r="BI85" s="241"/>
      <c r="BJ85" s="241"/>
      <c r="BK85" s="241"/>
      <c r="BL85" s="241"/>
      <c r="BM85" s="241"/>
      <c r="BN85" s="241"/>
      <c r="BO85" s="241"/>
      <c r="BP85" s="241"/>
      <c r="BQ85" s="238">
        <v>79</v>
      </c>
      <c r="BR85" s="243"/>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30"/>
    </row>
    <row r="86" spans="1:131" ht="26.25" customHeight="1" x14ac:dyDescent="0.15">
      <c r="A86" s="238">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41"/>
      <c r="BF86" s="241"/>
      <c r="BG86" s="241"/>
      <c r="BH86" s="241"/>
      <c r="BI86" s="241"/>
      <c r="BJ86" s="241"/>
      <c r="BK86" s="241"/>
      <c r="BL86" s="241"/>
      <c r="BM86" s="241"/>
      <c r="BN86" s="241"/>
      <c r="BO86" s="241"/>
      <c r="BP86" s="241"/>
      <c r="BQ86" s="238">
        <v>80</v>
      </c>
      <c r="BR86" s="243"/>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30"/>
    </row>
    <row r="87" spans="1:131" ht="26.25" customHeight="1" x14ac:dyDescent="0.15">
      <c r="A87" s="244">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41"/>
      <c r="BF87" s="241"/>
      <c r="BG87" s="241"/>
      <c r="BH87" s="241"/>
      <c r="BI87" s="241"/>
      <c r="BJ87" s="241"/>
      <c r="BK87" s="241"/>
      <c r="BL87" s="241"/>
      <c r="BM87" s="241"/>
      <c r="BN87" s="241"/>
      <c r="BO87" s="241"/>
      <c r="BP87" s="241"/>
      <c r="BQ87" s="238">
        <v>81</v>
      </c>
      <c r="BR87" s="243"/>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30"/>
    </row>
    <row r="88" spans="1:131" ht="26.25" customHeight="1" thickBot="1" x14ac:dyDescent="0.2">
      <c r="A88" s="240" t="s">
        <v>394</v>
      </c>
      <c r="B88" s="938" t="s">
        <v>427</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41"/>
      <c r="BF88" s="241"/>
      <c r="BG88" s="241"/>
      <c r="BH88" s="241"/>
      <c r="BI88" s="241"/>
      <c r="BJ88" s="241"/>
      <c r="BK88" s="241"/>
      <c r="BL88" s="241"/>
      <c r="BM88" s="241"/>
      <c r="BN88" s="241"/>
      <c r="BO88" s="241"/>
      <c r="BP88" s="241"/>
      <c r="BQ88" s="238">
        <v>82</v>
      </c>
      <c r="BR88" s="243"/>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8" t="s">
        <v>428</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1" t="s">
        <v>429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2" t="s">
        <v>430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3" t="s">
        <v>433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434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30" customFormat="1" ht="26.25" customHeight="1" x14ac:dyDescent="0.15">
      <c r="A109" s="896" t="s">
        <v>435</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436</v>
      </c>
      <c r="AB109" s="897"/>
      <c r="AC109" s="897"/>
      <c r="AD109" s="897"/>
      <c r="AE109" s="898"/>
      <c r="AF109" s="899" t="s">
        <v>437</v>
      </c>
      <c r="AG109" s="897"/>
      <c r="AH109" s="897"/>
      <c r="AI109" s="897"/>
      <c r="AJ109" s="898"/>
      <c r="AK109" s="899" t="s">
        <v>312</v>
      </c>
      <c r="AL109" s="897"/>
      <c r="AM109" s="897"/>
      <c r="AN109" s="897"/>
      <c r="AO109" s="898"/>
      <c r="AP109" s="899" t="s">
        <v>438</v>
      </c>
      <c r="AQ109" s="897"/>
      <c r="AR109" s="897"/>
      <c r="AS109" s="897"/>
      <c r="AT109" s="930"/>
      <c r="AU109" s="896" t="s">
        <v>435</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436</v>
      </c>
      <c r="BR109" s="897"/>
      <c r="BS109" s="897"/>
      <c r="BT109" s="897"/>
      <c r="BU109" s="898"/>
      <c r="BV109" s="899" t="s">
        <v>437</v>
      </c>
      <c r="BW109" s="897"/>
      <c r="BX109" s="897"/>
      <c r="BY109" s="897"/>
      <c r="BZ109" s="898"/>
      <c r="CA109" s="899" t="s">
        <v>312</v>
      </c>
      <c r="CB109" s="897"/>
      <c r="CC109" s="897"/>
      <c r="CD109" s="897"/>
      <c r="CE109" s="898"/>
      <c r="CF109" s="937" t="s">
        <v>438</v>
      </c>
      <c r="CG109" s="937"/>
      <c r="CH109" s="937"/>
      <c r="CI109" s="937"/>
      <c r="CJ109" s="937"/>
      <c r="CK109" s="899" t="s">
        <v>439</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436</v>
      </c>
      <c r="DH109" s="897"/>
      <c r="DI109" s="897"/>
      <c r="DJ109" s="897"/>
      <c r="DK109" s="898"/>
      <c r="DL109" s="899" t="s">
        <v>437</v>
      </c>
      <c r="DM109" s="897"/>
      <c r="DN109" s="897"/>
      <c r="DO109" s="897"/>
      <c r="DP109" s="898"/>
      <c r="DQ109" s="899" t="s">
        <v>312</v>
      </c>
      <c r="DR109" s="897"/>
      <c r="DS109" s="897"/>
      <c r="DT109" s="897"/>
      <c r="DU109" s="898"/>
      <c r="DV109" s="899" t="s">
        <v>438</v>
      </c>
      <c r="DW109" s="897"/>
      <c r="DX109" s="897"/>
      <c r="DY109" s="897"/>
      <c r="DZ109" s="930"/>
    </row>
    <row r="110" spans="1:131" s="230" customFormat="1" ht="26.25" customHeight="1" x14ac:dyDescent="0.15">
      <c r="A110" s="808" t="s">
        <v>440</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128378</v>
      </c>
      <c r="AB110" s="890"/>
      <c r="AC110" s="890"/>
      <c r="AD110" s="890"/>
      <c r="AE110" s="891"/>
      <c r="AF110" s="892">
        <v>118763</v>
      </c>
      <c r="AG110" s="890"/>
      <c r="AH110" s="890"/>
      <c r="AI110" s="890"/>
      <c r="AJ110" s="891"/>
      <c r="AK110" s="892">
        <v>142028</v>
      </c>
      <c r="AL110" s="890"/>
      <c r="AM110" s="890"/>
      <c r="AN110" s="890"/>
      <c r="AO110" s="891"/>
      <c r="AP110" s="893">
        <v>22.4</v>
      </c>
      <c r="AQ110" s="894"/>
      <c r="AR110" s="894"/>
      <c r="AS110" s="894"/>
      <c r="AT110" s="895"/>
      <c r="AU110" s="931" t="s">
        <v>74</v>
      </c>
      <c r="AV110" s="932"/>
      <c r="AW110" s="932"/>
      <c r="AX110" s="932"/>
      <c r="AY110" s="932"/>
      <c r="AZ110" s="861" t="s">
        <v>441</v>
      </c>
      <c r="BA110" s="809"/>
      <c r="BB110" s="809"/>
      <c r="BC110" s="809"/>
      <c r="BD110" s="809"/>
      <c r="BE110" s="809"/>
      <c r="BF110" s="809"/>
      <c r="BG110" s="809"/>
      <c r="BH110" s="809"/>
      <c r="BI110" s="809"/>
      <c r="BJ110" s="809"/>
      <c r="BK110" s="809"/>
      <c r="BL110" s="809"/>
      <c r="BM110" s="809"/>
      <c r="BN110" s="809"/>
      <c r="BO110" s="809"/>
      <c r="BP110" s="810"/>
      <c r="BQ110" s="862">
        <v>1619194</v>
      </c>
      <c r="BR110" s="843"/>
      <c r="BS110" s="843"/>
      <c r="BT110" s="843"/>
      <c r="BU110" s="843"/>
      <c r="BV110" s="843">
        <v>1900047</v>
      </c>
      <c r="BW110" s="843"/>
      <c r="BX110" s="843"/>
      <c r="BY110" s="843"/>
      <c r="BZ110" s="843"/>
      <c r="CA110" s="843">
        <v>2424554</v>
      </c>
      <c r="CB110" s="843"/>
      <c r="CC110" s="843"/>
      <c r="CD110" s="843"/>
      <c r="CE110" s="843"/>
      <c r="CF110" s="867">
        <v>382.7</v>
      </c>
      <c r="CG110" s="868"/>
      <c r="CH110" s="868"/>
      <c r="CI110" s="868"/>
      <c r="CJ110" s="868"/>
      <c r="CK110" s="927" t="s">
        <v>442</v>
      </c>
      <c r="CL110" s="820"/>
      <c r="CM110" s="861" t="s">
        <v>443</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131</v>
      </c>
      <c r="DH110" s="843"/>
      <c r="DI110" s="843"/>
      <c r="DJ110" s="843"/>
      <c r="DK110" s="843"/>
      <c r="DL110" s="843" t="s">
        <v>131</v>
      </c>
      <c r="DM110" s="843"/>
      <c r="DN110" s="843"/>
      <c r="DO110" s="843"/>
      <c r="DP110" s="843"/>
      <c r="DQ110" s="843" t="s">
        <v>131</v>
      </c>
      <c r="DR110" s="843"/>
      <c r="DS110" s="843"/>
      <c r="DT110" s="843"/>
      <c r="DU110" s="843"/>
      <c r="DV110" s="844" t="s">
        <v>131</v>
      </c>
      <c r="DW110" s="844"/>
      <c r="DX110" s="844"/>
      <c r="DY110" s="844"/>
      <c r="DZ110" s="845"/>
    </row>
    <row r="111" spans="1:131" s="230" customFormat="1" ht="26.25" customHeight="1" x14ac:dyDescent="0.15">
      <c r="A111" s="775" t="s">
        <v>444</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131</v>
      </c>
      <c r="AB111" s="920"/>
      <c r="AC111" s="920"/>
      <c r="AD111" s="920"/>
      <c r="AE111" s="921"/>
      <c r="AF111" s="922" t="s">
        <v>131</v>
      </c>
      <c r="AG111" s="920"/>
      <c r="AH111" s="920"/>
      <c r="AI111" s="920"/>
      <c r="AJ111" s="921"/>
      <c r="AK111" s="922" t="s">
        <v>131</v>
      </c>
      <c r="AL111" s="920"/>
      <c r="AM111" s="920"/>
      <c r="AN111" s="920"/>
      <c r="AO111" s="921"/>
      <c r="AP111" s="923" t="s">
        <v>131</v>
      </c>
      <c r="AQ111" s="924"/>
      <c r="AR111" s="924"/>
      <c r="AS111" s="924"/>
      <c r="AT111" s="925"/>
      <c r="AU111" s="933"/>
      <c r="AV111" s="934"/>
      <c r="AW111" s="934"/>
      <c r="AX111" s="934"/>
      <c r="AY111" s="934"/>
      <c r="AZ111" s="816" t="s">
        <v>445</v>
      </c>
      <c r="BA111" s="753"/>
      <c r="BB111" s="753"/>
      <c r="BC111" s="753"/>
      <c r="BD111" s="753"/>
      <c r="BE111" s="753"/>
      <c r="BF111" s="753"/>
      <c r="BG111" s="753"/>
      <c r="BH111" s="753"/>
      <c r="BI111" s="753"/>
      <c r="BJ111" s="753"/>
      <c r="BK111" s="753"/>
      <c r="BL111" s="753"/>
      <c r="BM111" s="753"/>
      <c r="BN111" s="753"/>
      <c r="BO111" s="753"/>
      <c r="BP111" s="754"/>
      <c r="BQ111" s="817" t="s">
        <v>131</v>
      </c>
      <c r="BR111" s="818"/>
      <c r="BS111" s="818"/>
      <c r="BT111" s="818"/>
      <c r="BU111" s="818"/>
      <c r="BV111" s="818" t="s">
        <v>131</v>
      </c>
      <c r="BW111" s="818"/>
      <c r="BX111" s="818"/>
      <c r="BY111" s="818"/>
      <c r="BZ111" s="818"/>
      <c r="CA111" s="818" t="s">
        <v>131</v>
      </c>
      <c r="CB111" s="818"/>
      <c r="CC111" s="818"/>
      <c r="CD111" s="818"/>
      <c r="CE111" s="818"/>
      <c r="CF111" s="876" t="s">
        <v>131</v>
      </c>
      <c r="CG111" s="877"/>
      <c r="CH111" s="877"/>
      <c r="CI111" s="877"/>
      <c r="CJ111" s="877"/>
      <c r="CK111" s="928"/>
      <c r="CL111" s="822"/>
      <c r="CM111" s="816" t="s">
        <v>446</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131</v>
      </c>
      <c r="DH111" s="818"/>
      <c r="DI111" s="818"/>
      <c r="DJ111" s="818"/>
      <c r="DK111" s="818"/>
      <c r="DL111" s="818" t="s">
        <v>131</v>
      </c>
      <c r="DM111" s="818"/>
      <c r="DN111" s="818"/>
      <c r="DO111" s="818"/>
      <c r="DP111" s="818"/>
      <c r="DQ111" s="818" t="s">
        <v>131</v>
      </c>
      <c r="DR111" s="818"/>
      <c r="DS111" s="818"/>
      <c r="DT111" s="818"/>
      <c r="DU111" s="818"/>
      <c r="DV111" s="795" t="s">
        <v>131</v>
      </c>
      <c r="DW111" s="795"/>
      <c r="DX111" s="795"/>
      <c r="DY111" s="795"/>
      <c r="DZ111" s="796"/>
    </row>
    <row r="112" spans="1:131" s="230" customFormat="1" ht="26.25" customHeight="1" x14ac:dyDescent="0.15">
      <c r="A112" s="913" t="s">
        <v>447</v>
      </c>
      <c r="B112" s="914"/>
      <c r="C112" s="753" t="s">
        <v>448</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131</v>
      </c>
      <c r="AB112" s="781"/>
      <c r="AC112" s="781"/>
      <c r="AD112" s="781"/>
      <c r="AE112" s="782"/>
      <c r="AF112" s="783" t="s">
        <v>131</v>
      </c>
      <c r="AG112" s="781"/>
      <c r="AH112" s="781"/>
      <c r="AI112" s="781"/>
      <c r="AJ112" s="782"/>
      <c r="AK112" s="783" t="s">
        <v>131</v>
      </c>
      <c r="AL112" s="781"/>
      <c r="AM112" s="781"/>
      <c r="AN112" s="781"/>
      <c r="AO112" s="782"/>
      <c r="AP112" s="825" t="s">
        <v>131</v>
      </c>
      <c r="AQ112" s="826"/>
      <c r="AR112" s="826"/>
      <c r="AS112" s="826"/>
      <c r="AT112" s="827"/>
      <c r="AU112" s="933"/>
      <c r="AV112" s="934"/>
      <c r="AW112" s="934"/>
      <c r="AX112" s="934"/>
      <c r="AY112" s="934"/>
      <c r="AZ112" s="816" t="s">
        <v>449</v>
      </c>
      <c r="BA112" s="753"/>
      <c r="BB112" s="753"/>
      <c r="BC112" s="753"/>
      <c r="BD112" s="753"/>
      <c r="BE112" s="753"/>
      <c r="BF112" s="753"/>
      <c r="BG112" s="753"/>
      <c r="BH112" s="753"/>
      <c r="BI112" s="753"/>
      <c r="BJ112" s="753"/>
      <c r="BK112" s="753"/>
      <c r="BL112" s="753"/>
      <c r="BM112" s="753"/>
      <c r="BN112" s="753"/>
      <c r="BO112" s="753"/>
      <c r="BP112" s="754"/>
      <c r="BQ112" s="817">
        <v>155799</v>
      </c>
      <c r="BR112" s="818"/>
      <c r="BS112" s="818"/>
      <c r="BT112" s="818"/>
      <c r="BU112" s="818"/>
      <c r="BV112" s="818">
        <v>201869</v>
      </c>
      <c r="BW112" s="818"/>
      <c r="BX112" s="818"/>
      <c r="BY112" s="818"/>
      <c r="BZ112" s="818"/>
      <c r="CA112" s="818">
        <v>167060</v>
      </c>
      <c r="CB112" s="818"/>
      <c r="CC112" s="818"/>
      <c r="CD112" s="818"/>
      <c r="CE112" s="818"/>
      <c r="CF112" s="876">
        <v>26.4</v>
      </c>
      <c r="CG112" s="877"/>
      <c r="CH112" s="877"/>
      <c r="CI112" s="877"/>
      <c r="CJ112" s="877"/>
      <c r="CK112" s="928"/>
      <c r="CL112" s="822"/>
      <c r="CM112" s="816" t="s">
        <v>450</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131</v>
      </c>
      <c r="DH112" s="818"/>
      <c r="DI112" s="818"/>
      <c r="DJ112" s="818"/>
      <c r="DK112" s="818"/>
      <c r="DL112" s="818" t="s">
        <v>131</v>
      </c>
      <c r="DM112" s="818"/>
      <c r="DN112" s="818"/>
      <c r="DO112" s="818"/>
      <c r="DP112" s="818"/>
      <c r="DQ112" s="818" t="s">
        <v>131</v>
      </c>
      <c r="DR112" s="818"/>
      <c r="DS112" s="818"/>
      <c r="DT112" s="818"/>
      <c r="DU112" s="818"/>
      <c r="DV112" s="795" t="s">
        <v>131</v>
      </c>
      <c r="DW112" s="795"/>
      <c r="DX112" s="795"/>
      <c r="DY112" s="795"/>
      <c r="DZ112" s="796"/>
    </row>
    <row r="113" spans="1:130" s="230" customFormat="1" ht="26.25" customHeight="1" x14ac:dyDescent="0.15">
      <c r="A113" s="915"/>
      <c r="B113" s="916"/>
      <c r="C113" s="753" t="s">
        <v>451</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8795</v>
      </c>
      <c r="AB113" s="920"/>
      <c r="AC113" s="920"/>
      <c r="AD113" s="920"/>
      <c r="AE113" s="921"/>
      <c r="AF113" s="922">
        <v>5269</v>
      </c>
      <c r="AG113" s="920"/>
      <c r="AH113" s="920"/>
      <c r="AI113" s="920"/>
      <c r="AJ113" s="921"/>
      <c r="AK113" s="922">
        <v>10142</v>
      </c>
      <c r="AL113" s="920"/>
      <c r="AM113" s="920"/>
      <c r="AN113" s="920"/>
      <c r="AO113" s="921"/>
      <c r="AP113" s="923">
        <v>1.6</v>
      </c>
      <c r="AQ113" s="924"/>
      <c r="AR113" s="924"/>
      <c r="AS113" s="924"/>
      <c r="AT113" s="925"/>
      <c r="AU113" s="933"/>
      <c r="AV113" s="934"/>
      <c r="AW113" s="934"/>
      <c r="AX113" s="934"/>
      <c r="AY113" s="934"/>
      <c r="AZ113" s="816" t="s">
        <v>452</v>
      </c>
      <c r="BA113" s="753"/>
      <c r="BB113" s="753"/>
      <c r="BC113" s="753"/>
      <c r="BD113" s="753"/>
      <c r="BE113" s="753"/>
      <c r="BF113" s="753"/>
      <c r="BG113" s="753"/>
      <c r="BH113" s="753"/>
      <c r="BI113" s="753"/>
      <c r="BJ113" s="753"/>
      <c r="BK113" s="753"/>
      <c r="BL113" s="753"/>
      <c r="BM113" s="753"/>
      <c r="BN113" s="753"/>
      <c r="BO113" s="753"/>
      <c r="BP113" s="754"/>
      <c r="BQ113" s="817" t="s">
        <v>131</v>
      </c>
      <c r="BR113" s="818"/>
      <c r="BS113" s="818"/>
      <c r="BT113" s="818"/>
      <c r="BU113" s="818"/>
      <c r="BV113" s="818" t="s">
        <v>131</v>
      </c>
      <c r="BW113" s="818"/>
      <c r="BX113" s="818"/>
      <c r="BY113" s="818"/>
      <c r="BZ113" s="818"/>
      <c r="CA113" s="818" t="s">
        <v>131</v>
      </c>
      <c r="CB113" s="818"/>
      <c r="CC113" s="818"/>
      <c r="CD113" s="818"/>
      <c r="CE113" s="818"/>
      <c r="CF113" s="876" t="s">
        <v>131</v>
      </c>
      <c r="CG113" s="877"/>
      <c r="CH113" s="877"/>
      <c r="CI113" s="877"/>
      <c r="CJ113" s="877"/>
      <c r="CK113" s="928"/>
      <c r="CL113" s="822"/>
      <c r="CM113" s="816" t="s">
        <v>453</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131</v>
      </c>
      <c r="DH113" s="781"/>
      <c r="DI113" s="781"/>
      <c r="DJ113" s="781"/>
      <c r="DK113" s="782"/>
      <c r="DL113" s="783" t="s">
        <v>131</v>
      </c>
      <c r="DM113" s="781"/>
      <c r="DN113" s="781"/>
      <c r="DO113" s="781"/>
      <c r="DP113" s="782"/>
      <c r="DQ113" s="783" t="s">
        <v>131</v>
      </c>
      <c r="DR113" s="781"/>
      <c r="DS113" s="781"/>
      <c r="DT113" s="781"/>
      <c r="DU113" s="782"/>
      <c r="DV113" s="825" t="s">
        <v>131</v>
      </c>
      <c r="DW113" s="826"/>
      <c r="DX113" s="826"/>
      <c r="DY113" s="826"/>
      <c r="DZ113" s="827"/>
    </row>
    <row r="114" spans="1:130" s="230" customFormat="1" ht="26.25" customHeight="1" x14ac:dyDescent="0.15">
      <c r="A114" s="915"/>
      <c r="B114" s="916"/>
      <c r="C114" s="753" t="s">
        <v>454</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489</v>
      </c>
      <c r="AB114" s="781"/>
      <c r="AC114" s="781"/>
      <c r="AD114" s="781"/>
      <c r="AE114" s="782"/>
      <c r="AF114" s="783">
        <v>518</v>
      </c>
      <c r="AG114" s="781"/>
      <c r="AH114" s="781"/>
      <c r="AI114" s="781"/>
      <c r="AJ114" s="782"/>
      <c r="AK114" s="783">
        <v>438</v>
      </c>
      <c r="AL114" s="781"/>
      <c r="AM114" s="781"/>
      <c r="AN114" s="781"/>
      <c r="AO114" s="782"/>
      <c r="AP114" s="825">
        <v>0.1</v>
      </c>
      <c r="AQ114" s="826"/>
      <c r="AR114" s="826"/>
      <c r="AS114" s="826"/>
      <c r="AT114" s="827"/>
      <c r="AU114" s="933"/>
      <c r="AV114" s="934"/>
      <c r="AW114" s="934"/>
      <c r="AX114" s="934"/>
      <c r="AY114" s="934"/>
      <c r="AZ114" s="816" t="s">
        <v>455</v>
      </c>
      <c r="BA114" s="753"/>
      <c r="BB114" s="753"/>
      <c r="BC114" s="753"/>
      <c r="BD114" s="753"/>
      <c r="BE114" s="753"/>
      <c r="BF114" s="753"/>
      <c r="BG114" s="753"/>
      <c r="BH114" s="753"/>
      <c r="BI114" s="753"/>
      <c r="BJ114" s="753"/>
      <c r="BK114" s="753"/>
      <c r="BL114" s="753"/>
      <c r="BM114" s="753"/>
      <c r="BN114" s="753"/>
      <c r="BO114" s="753"/>
      <c r="BP114" s="754"/>
      <c r="BQ114" s="817">
        <v>36295</v>
      </c>
      <c r="BR114" s="818"/>
      <c r="BS114" s="818"/>
      <c r="BT114" s="818"/>
      <c r="BU114" s="818"/>
      <c r="BV114" s="818" t="s">
        <v>131</v>
      </c>
      <c r="BW114" s="818"/>
      <c r="BX114" s="818"/>
      <c r="BY114" s="818"/>
      <c r="BZ114" s="818"/>
      <c r="CA114" s="818" t="s">
        <v>131</v>
      </c>
      <c r="CB114" s="818"/>
      <c r="CC114" s="818"/>
      <c r="CD114" s="818"/>
      <c r="CE114" s="818"/>
      <c r="CF114" s="876" t="s">
        <v>131</v>
      </c>
      <c r="CG114" s="877"/>
      <c r="CH114" s="877"/>
      <c r="CI114" s="877"/>
      <c r="CJ114" s="877"/>
      <c r="CK114" s="928"/>
      <c r="CL114" s="822"/>
      <c r="CM114" s="816" t="s">
        <v>456</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131</v>
      </c>
      <c r="DH114" s="781"/>
      <c r="DI114" s="781"/>
      <c r="DJ114" s="781"/>
      <c r="DK114" s="782"/>
      <c r="DL114" s="783" t="s">
        <v>396</v>
      </c>
      <c r="DM114" s="781"/>
      <c r="DN114" s="781"/>
      <c r="DO114" s="781"/>
      <c r="DP114" s="782"/>
      <c r="DQ114" s="783" t="s">
        <v>131</v>
      </c>
      <c r="DR114" s="781"/>
      <c r="DS114" s="781"/>
      <c r="DT114" s="781"/>
      <c r="DU114" s="782"/>
      <c r="DV114" s="825" t="s">
        <v>396</v>
      </c>
      <c r="DW114" s="826"/>
      <c r="DX114" s="826"/>
      <c r="DY114" s="826"/>
      <c r="DZ114" s="827"/>
    </row>
    <row r="115" spans="1:130" s="230" customFormat="1" ht="26.25" customHeight="1" x14ac:dyDescent="0.15">
      <c r="A115" s="915"/>
      <c r="B115" s="916"/>
      <c r="C115" s="753" t="s">
        <v>457</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131</v>
      </c>
      <c r="AB115" s="920"/>
      <c r="AC115" s="920"/>
      <c r="AD115" s="920"/>
      <c r="AE115" s="921"/>
      <c r="AF115" s="922" t="s">
        <v>131</v>
      </c>
      <c r="AG115" s="920"/>
      <c r="AH115" s="920"/>
      <c r="AI115" s="920"/>
      <c r="AJ115" s="921"/>
      <c r="AK115" s="922" t="s">
        <v>131</v>
      </c>
      <c r="AL115" s="920"/>
      <c r="AM115" s="920"/>
      <c r="AN115" s="920"/>
      <c r="AO115" s="921"/>
      <c r="AP115" s="923" t="s">
        <v>131</v>
      </c>
      <c r="AQ115" s="924"/>
      <c r="AR115" s="924"/>
      <c r="AS115" s="924"/>
      <c r="AT115" s="925"/>
      <c r="AU115" s="933"/>
      <c r="AV115" s="934"/>
      <c r="AW115" s="934"/>
      <c r="AX115" s="934"/>
      <c r="AY115" s="934"/>
      <c r="AZ115" s="816" t="s">
        <v>458</v>
      </c>
      <c r="BA115" s="753"/>
      <c r="BB115" s="753"/>
      <c r="BC115" s="753"/>
      <c r="BD115" s="753"/>
      <c r="BE115" s="753"/>
      <c r="BF115" s="753"/>
      <c r="BG115" s="753"/>
      <c r="BH115" s="753"/>
      <c r="BI115" s="753"/>
      <c r="BJ115" s="753"/>
      <c r="BK115" s="753"/>
      <c r="BL115" s="753"/>
      <c r="BM115" s="753"/>
      <c r="BN115" s="753"/>
      <c r="BO115" s="753"/>
      <c r="BP115" s="754"/>
      <c r="BQ115" s="817" t="s">
        <v>131</v>
      </c>
      <c r="BR115" s="818"/>
      <c r="BS115" s="818"/>
      <c r="BT115" s="818"/>
      <c r="BU115" s="818"/>
      <c r="BV115" s="818" t="s">
        <v>131</v>
      </c>
      <c r="BW115" s="818"/>
      <c r="BX115" s="818"/>
      <c r="BY115" s="818"/>
      <c r="BZ115" s="818"/>
      <c r="CA115" s="818" t="s">
        <v>131</v>
      </c>
      <c r="CB115" s="818"/>
      <c r="CC115" s="818"/>
      <c r="CD115" s="818"/>
      <c r="CE115" s="818"/>
      <c r="CF115" s="876" t="s">
        <v>131</v>
      </c>
      <c r="CG115" s="877"/>
      <c r="CH115" s="877"/>
      <c r="CI115" s="877"/>
      <c r="CJ115" s="877"/>
      <c r="CK115" s="928"/>
      <c r="CL115" s="822"/>
      <c r="CM115" s="816" t="s">
        <v>459</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131</v>
      </c>
      <c r="DH115" s="781"/>
      <c r="DI115" s="781"/>
      <c r="DJ115" s="781"/>
      <c r="DK115" s="782"/>
      <c r="DL115" s="783" t="s">
        <v>131</v>
      </c>
      <c r="DM115" s="781"/>
      <c r="DN115" s="781"/>
      <c r="DO115" s="781"/>
      <c r="DP115" s="782"/>
      <c r="DQ115" s="783" t="s">
        <v>131</v>
      </c>
      <c r="DR115" s="781"/>
      <c r="DS115" s="781"/>
      <c r="DT115" s="781"/>
      <c r="DU115" s="782"/>
      <c r="DV115" s="825" t="s">
        <v>131</v>
      </c>
      <c r="DW115" s="826"/>
      <c r="DX115" s="826"/>
      <c r="DY115" s="826"/>
      <c r="DZ115" s="827"/>
    </row>
    <row r="116" spans="1:130" s="230" customFormat="1" ht="26.25" customHeight="1" x14ac:dyDescent="0.15">
      <c r="A116" s="917"/>
      <c r="B116" s="918"/>
      <c r="C116" s="840" t="s">
        <v>460</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131</v>
      </c>
      <c r="AB116" s="781"/>
      <c r="AC116" s="781"/>
      <c r="AD116" s="781"/>
      <c r="AE116" s="782"/>
      <c r="AF116" s="783" t="s">
        <v>131</v>
      </c>
      <c r="AG116" s="781"/>
      <c r="AH116" s="781"/>
      <c r="AI116" s="781"/>
      <c r="AJ116" s="782"/>
      <c r="AK116" s="783" t="s">
        <v>131</v>
      </c>
      <c r="AL116" s="781"/>
      <c r="AM116" s="781"/>
      <c r="AN116" s="781"/>
      <c r="AO116" s="782"/>
      <c r="AP116" s="825" t="s">
        <v>131</v>
      </c>
      <c r="AQ116" s="826"/>
      <c r="AR116" s="826"/>
      <c r="AS116" s="826"/>
      <c r="AT116" s="827"/>
      <c r="AU116" s="933"/>
      <c r="AV116" s="934"/>
      <c r="AW116" s="934"/>
      <c r="AX116" s="934"/>
      <c r="AY116" s="934"/>
      <c r="AZ116" s="910" t="s">
        <v>461</v>
      </c>
      <c r="BA116" s="911"/>
      <c r="BB116" s="911"/>
      <c r="BC116" s="911"/>
      <c r="BD116" s="911"/>
      <c r="BE116" s="911"/>
      <c r="BF116" s="911"/>
      <c r="BG116" s="911"/>
      <c r="BH116" s="911"/>
      <c r="BI116" s="911"/>
      <c r="BJ116" s="911"/>
      <c r="BK116" s="911"/>
      <c r="BL116" s="911"/>
      <c r="BM116" s="911"/>
      <c r="BN116" s="911"/>
      <c r="BO116" s="911"/>
      <c r="BP116" s="912"/>
      <c r="BQ116" s="817" t="s">
        <v>396</v>
      </c>
      <c r="BR116" s="818"/>
      <c r="BS116" s="818"/>
      <c r="BT116" s="818"/>
      <c r="BU116" s="818"/>
      <c r="BV116" s="818" t="s">
        <v>131</v>
      </c>
      <c r="BW116" s="818"/>
      <c r="BX116" s="818"/>
      <c r="BY116" s="818"/>
      <c r="BZ116" s="818"/>
      <c r="CA116" s="818" t="s">
        <v>131</v>
      </c>
      <c r="CB116" s="818"/>
      <c r="CC116" s="818"/>
      <c r="CD116" s="818"/>
      <c r="CE116" s="818"/>
      <c r="CF116" s="876" t="s">
        <v>131</v>
      </c>
      <c r="CG116" s="877"/>
      <c r="CH116" s="877"/>
      <c r="CI116" s="877"/>
      <c r="CJ116" s="877"/>
      <c r="CK116" s="928"/>
      <c r="CL116" s="822"/>
      <c r="CM116" s="816" t="s">
        <v>462</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396</v>
      </c>
      <c r="DH116" s="781"/>
      <c r="DI116" s="781"/>
      <c r="DJ116" s="781"/>
      <c r="DK116" s="782"/>
      <c r="DL116" s="783" t="s">
        <v>131</v>
      </c>
      <c r="DM116" s="781"/>
      <c r="DN116" s="781"/>
      <c r="DO116" s="781"/>
      <c r="DP116" s="782"/>
      <c r="DQ116" s="783" t="s">
        <v>131</v>
      </c>
      <c r="DR116" s="781"/>
      <c r="DS116" s="781"/>
      <c r="DT116" s="781"/>
      <c r="DU116" s="782"/>
      <c r="DV116" s="825" t="s">
        <v>131</v>
      </c>
      <c r="DW116" s="826"/>
      <c r="DX116" s="826"/>
      <c r="DY116" s="826"/>
      <c r="DZ116" s="827"/>
    </row>
    <row r="117" spans="1:130" s="230" customFormat="1" ht="26.25" customHeight="1" x14ac:dyDescent="0.15">
      <c r="A117" s="896" t="s">
        <v>191</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463</v>
      </c>
      <c r="Z117" s="898"/>
      <c r="AA117" s="903">
        <v>137662</v>
      </c>
      <c r="AB117" s="904"/>
      <c r="AC117" s="904"/>
      <c r="AD117" s="904"/>
      <c r="AE117" s="905"/>
      <c r="AF117" s="906">
        <v>124550</v>
      </c>
      <c r="AG117" s="904"/>
      <c r="AH117" s="904"/>
      <c r="AI117" s="904"/>
      <c r="AJ117" s="905"/>
      <c r="AK117" s="906">
        <v>152608</v>
      </c>
      <c r="AL117" s="904"/>
      <c r="AM117" s="904"/>
      <c r="AN117" s="904"/>
      <c r="AO117" s="905"/>
      <c r="AP117" s="907"/>
      <c r="AQ117" s="908"/>
      <c r="AR117" s="908"/>
      <c r="AS117" s="908"/>
      <c r="AT117" s="909"/>
      <c r="AU117" s="933"/>
      <c r="AV117" s="934"/>
      <c r="AW117" s="934"/>
      <c r="AX117" s="934"/>
      <c r="AY117" s="934"/>
      <c r="AZ117" s="864" t="s">
        <v>464</v>
      </c>
      <c r="BA117" s="865"/>
      <c r="BB117" s="865"/>
      <c r="BC117" s="865"/>
      <c r="BD117" s="865"/>
      <c r="BE117" s="865"/>
      <c r="BF117" s="865"/>
      <c r="BG117" s="865"/>
      <c r="BH117" s="865"/>
      <c r="BI117" s="865"/>
      <c r="BJ117" s="865"/>
      <c r="BK117" s="865"/>
      <c r="BL117" s="865"/>
      <c r="BM117" s="865"/>
      <c r="BN117" s="865"/>
      <c r="BO117" s="865"/>
      <c r="BP117" s="866"/>
      <c r="BQ117" s="817" t="s">
        <v>131</v>
      </c>
      <c r="BR117" s="818"/>
      <c r="BS117" s="818"/>
      <c r="BT117" s="818"/>
      <c r="BU117" s="818"/>
      <c r="BV117" s="818" t="s">
        <v>131</v>
      </c>
      <c r="BW117" s="818"/>
      <c r="BX117" s="818"/>
      <c r="BY117" s="818"/>
      <c r="BZ117" s="818"/>
      <c r="CA117" s="818" t="s">
        <v>131</v>
      </c>
      <c r="CB117" s="818"/>
      <c r="CC117" s="818"/>
      <c r="CD117" s="818"/>
      <c r="CE117" s="818"/>
      <c r="CF117" s="876" t="s">
        <v>131</v>
      </c>
      <c r="CG117" s="877"/>
      <c r="CH117" s="877"/>
      <c r="CI117" s="877"/>
      <c r="CJ117" s="877"/>
      <c r="CK117" s="928"/>
      <c r="CL117" s="822"/>
      <c r="CM117" s="816" t="s">
        <v>465</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131</v>
      </c>
      <c r="DH117" s="781"/>
      <c r="DI117" s="781"/>
      <c r="DJ117" s="781"/>
      <c r="DK117" s="782"/>
      <c r="DL117" s="783" t="s">
        <v>131</v>
      </c>
      <c r="DM117" s="781"/>
      <c r="DN117" s="781"/>
      <c r="DO117" s="781"/>
      <c r="DP117" s="782"/>
      <c r="DQ117" s="783" t="s">
        <v>131</v>
      </c>
      <c r="DR117" s="781"/>
      <c r="DS117" s="781"/>
      <c r="DT117" s="781"/>
      <c r="DU117" s="782"/>
      <c r="DV117" s="825" t="s">
        <v>396</v>
      </c>
      <c r="DW117" s="826"/>
      <c r="DX117" s="826"/>
      <c r="DY117" s="826"/>
      <c r="DZ117" s="827"/>
    </row>
    <row r="118" spans="1:130" s="230" customFormat="1" ht="26.25" customHeight="1" x14ac:dyDescent="0.15">
      <c r="A118" s="896" t="s">
        <v>439</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436</v>
      </c>
      <c r="AB118" s="897"/>
      <c r="AC118" s="897"/>
      <c r="AD118" s="897"/>
      <c r="AE118" s="898"/>
      <c r="AF118" s="899" t="s">
        <v>437</v>
      </c>
      <c r="AG118" s="897"/>
      <c r="AH118" s="897"/>
      <c r="AI118" s="897"/>
      <c r="AJ118" s="898"/>
      <c r="AK118" s="899" t="s">
        <v>312</v>
      </c>
      <c r="AL118" s="897"/>
      <c r="AM118" s="897"/>
      <c r="AN118" s="897"/>
      <c r="AO118" s="898"/>
      <c r="AP118" s="900" t="s">
        <v>438</v>
      </c>
      <c r="AQ118" s="901"/>
      <c r="AR118" s="901"/>
      <c r="AS118" s="901"/>
      <c r="AT118" s="902"/>
      <c r="AU118" s="933"/>
      <c r="AV118" s="934"/>
      <c r="AW118" s="934"/>
      <c r="AX118" s="934"/>
      <c r="AY118" s="934"/>
      <c r="AZ118" s="839" t="s">
        <v>466</v>
      </c>
      <c r="BA118" s="840"/>
      <c r="BB118" s="840"/>
      <c r="BC118" s="840"/>
      <c r="BD118" s="840"/>
      <c r="BE118" s="840"/>
      <c r="BF118" s="840"/>
      <c r="BG118" s="840"/>
      <c r="BH118" s="840"/>
      <c r="BI118" s="840"/>
      <c r="BJ118" s="840"/>
      <c r="BK118" s="840"/>
      <c r="BL118" s="840"/>
      <c r="BM118" s="840"/>
      <c r="BN118" s="840"/>
      <c r="BO118" s="840"/>
      <c r="BP118" s="841"/>
      <c r="BQ118" s="880" t="s">
        <v>131</v>
      </c>
      <c r="BR118" s="846"/>
      <c r="BS118" s="846"/>
      <c r="BT118" s="846"/>
      <c r="BU118" s="846"/>
      <c r="BV118" s="846" t="s">
        <v>131</v>
      </c>
      <c r="BW118" s="846"/>
      <c r="BX118" s="846"/>
      <c r="BY118" s="846"/>
      <c r="BZ118" s="846"/>
      <c r="CA118" s="846" t="s">
        <v>131</v>
      </c>
      <c r="CB118" s="846"/>
      <c r="CC118" s="846"/>
      <c r="CD118" s="846"/>
      <c r="CE118" s="846"/>
      <c r="CF118" s="876" t="s">
        <v>131</v>
      </c>
      <c r="CG118" s="877"/>
      <c r="CH118" s="877"/>
      <c r="CI118" s="877"/>
      <c r="CJ118" s="877"/>
      <c r="CK118" s="928"/>
      <c r="CL118" s="822"/>
      <c r="CM118" s="816" t="s">
        <v>467</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131</v>
      </c>
      <c r="DH118" s="781"/>
      <c r="DI118" s="781"/>
      <c r="DJ118" s="781"/>
      <c r="DK118" s="782"/>
      <c r="DL118" s="783" t="s">
        <v>396</v>
      </c>
      <c r="DM118" s="781"/>
      <c r="DN118" s="781"/>
      <c r="DO118" s="781"/>
      <c r="DP118" s="782"/>
      <c r="DQ118" s="783" t="s">
        <v>131</v>
      </c>
      <c r="DR118" s="781"/>
      <c r="DS118" s="781"/>
      <c r="DT118" s="781"/>
      <c r="DU118" s="782"/>
      <c r="DV118" s="825" t="s">
        <v>131</v>
      </c>
      <c r="DW118" s="826"/>
      <c r="DX118" s="826"/>
      <c r="DY118" s="826"/>
      <c r="DZ118" s="827"/>
    </row>
    <row r="119" spans="1:130" s="230" customFormat="1" ht="26.25" customHeight="1" x14ac:dyDescent="0.15">
      <c r="A119" s="819" t="s">
        <v>442</v>
      </c>
      <c r="B119" s="820"/>
      <c r="C119" s="861" t="s">
        <v>443</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131</v>
      </c>
      <c r="AB119" s="890"/>
      <c r="AC119" s="890"/>
      <c r="AD119" s="890"/>
      <c r="AE119" s="891"/>
      <c r="AF119" s="892" t="s">
        <v>131</v>
      </c>
      <c r="AG119" s="890"/>
      <c r="AH119" s="890"/>
      <c r="AI119" s="890"/>
      <c r="AJ119" s="891"/>
      <c r="AK119" s="892" t="s">
        <v>131</v>
      </c>
      <c r="AL119" s="890"/>
      <c r="AM119" s="890"/>
      <c r="AN119" s="890"/>
      <c r="AO119" s="891"/>
      <c r="AP119" s="893" t="s">
        <v>131</v>
      </c>
      <c r="AQ119" s="894"/>
      <c r="AR119" s="894"/>
      <c r="AS119" s="894"/>
      <c r="AT119" s="895"/>
      <c r="AU119" s="935"/>
      <c r="AV119" s="936"/>
      <c r="AW119" s="936"/>
      <c r="AX119" s="936"/>
      <c r="AY119" s="936"/>
      <c r="AZ119" s="251" t="s">
        <v>191</v>
      </c>
      <c r="BA119" s="251"/>
      <c r="BB119" s="251"/>
      <c r="BC119" s="251"/>
      <c r="BD119" s="251"/>
      <c r="BE119" s="251"/>
      <c r="BF119" s="251"/>
      <c r="BG119" s="251"/>
      <c r="BH119" s="251"/>
      <c r="BI119" s="251"/>
      <c r="BJ119" s="251"/>
      <c r="BK119" s="251"/>
      <c r="BL119" s="251"/>
      <c r="BM119" s="251"/>
      <c r="BN119" s="251"/>
      <c r="BO119" s="878" t="s">
        <v>468</v>
      </c>
      <c r="BP119" s="879"/>
      <c r="BQ119" s="880">
        <v>1811288</v>
      </c>
      <c r="BR119" s="846"/>
      <c r="BS119" s="846"/>
      <c r="BT119" s="846"/>
      <c r="BU119" s="846"/>
      <c r="BV119" s="846">
        <v>2101916</v>
      </c>
      <c r="BW119" s="846"/>
      <c r="BX119" s="846"/>
      <c r="BY119" s="846"/>
      <c r="BZ119" s="846"/>
      <c r="CA119" s="846">
        <v>2591614</v>
      </c>
      <c r="CB119" s="846"/>
      <c r="CC119" s="846"/>
      <c r="CD119" s="846"/>
      <c r="CE119" s="846"/>
      <c r="CF119" s="749"/>
      <c r="CG119" s="750"/>
      <c r="CH119" s="750"/>
      <c r="CI119" s="750"/>
      <c r="CJ119" s="835"/>
      <c r="CK119" s="929"/>
      <c r="CL119" s="824"/>
      <c r="CM119" s="839" t="s">
        <v>469</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131</v>
      </c>
      <c r="DH119" s="765"/>
      <c r="DI119" s="765"/>
      <c r="DJ119" s="765"/>
      <c r="DK119" s="766"/>
      <c r="DL119" s="767" t="s">
        <v>396</v>
      </c>
      <c r="DM119" s="765"/>
      <c r="DN119" s="765"/>
      <c r="DO119" s="765"/>
      <c r="DP119" s="766"/>
      <c r="DQ119" s="767" t="s">
        <v>131</v>
      </c>
      <c r="DR119" s="765"/>
      <c r="DS119" s="765"/>
      <c r="DT119" s="765"/>
      <c r="DU119" s="766"/>
      <c r="DV119" s="849" t="s">
        <v>131</v>
      </c>
      <c r="DW119" s="850"/>
      <c r="DX119" s="850"/>
      <c r="DY119" s="850"/>
      <c r="DZ119" s="851"/>
    </row>
    <row r="120" spans="1:130" s="230" customFormat="1" ht="26.25" customHeight="1" x14ac:dyDescent="0.15">
      <c r="A120" s="821"/>
      <c r="B120" s="822"/>
      <c r="C120" s="816" t="s">
        <v>446</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131</v>
      </c>
      <c r="AB120" s="781"/>
      <c r="AC120" s="781"/>
      <c r="AD120" s="781"/>
      <c r="AE120" s="782"/>
      <c r="AF120" s="783" t="s">
        <v>131</v>
      </c>
      <c r="AG120" s="781"/>
      <c r="AH120" s="781"/>
      <c r="AI120" s="781"/>
      <c r="AJ120" s="782"/>
      <c r="AK120" s="783" t="s">
        <v>131</v>
      </c>
      <c r="AL120" s="781"/>
      <c r="AM120" s="781"/>
      <c r="AN120" s="781"/>
      <c r="AO120" s="782"/>
      <c r="AP120" s="825" t="s">
        <v>131</v>
      </c>
      <c r="AQ120" s="826"/>
      <c r="AR120" s="826"/>
      <c r="AS120" s="826"/>
      <c r="AT120" s="827"/>
      <c r="AU120" s="881" t="s">
        <v>470</v>
      </c>
      <c r="AV120" s="882"/>
      <c r="AW120" s="882"/>
      <c r="AX120" s="882"/>
      <c r="AY120" s="883"/>
      <c r="AZ120" s="861" t="s">
        <v>471</v>
      </c>
      <c r="BA120" s="809"/>
      <c r="BB120" s="809"/>
      <c r="BC120" s="809"/>
      <c r="BD120" s="809"/>
      <c r="BE120" s="809"/>
      <c r="BF120" s="809"/>
      <c r="BG120" s="809"/>
      <c r="BH120" s="809"/>
      <c r="BI120" s="809"/>
      <c r="BJ120" s="809"/>
      <c r="BK120" s="809"/>
      <c r="BL120" s="809"/>
      <c r="BM120" s="809"/>
      <c r="BN120" s="809"/>
      <c r="BO120" s="809"/>
      <c r="BP120" s="810"/>
      <c r="BQ120" s="862">
        <v>642533</v>
      </c>
      <c r="BR120" s="843"/>
      <c r="BS120" s="843"/>
      <c r="BT120" s="843"/>
      <c r="BU120" s="843"/>
      <c r="BV120" s="843">
        <v>728853</v>
      </c>
      <c r="BW120" s="843"/>
      <c r="BX120" s="843"/>
      <c r="BY120" s="843"/>
      <c r="BZ120" s="843"/>
      <c r="CA120" s="843">
        <v>708337</v>
      </c>
      <c r="CB120" s="843"/>
      <c r="CC120" s="843"/>
      <c r="CD120" s="843"/>
      <c r="CE120" s="843"/>
      <c r="CF120" s="867">
        <v>111.8</v>
      </c>
      <c r="CG120" s="868"/>
      <c r="CH120" s="868"/>
      <c r="CI120" s="868"/>
      <c r="CJ120" s="868"/>
      <c r="CK120" s="869" t="s">
        <v>472</v>
      </c>
      <c r="CL120" s="853"/>
      <c r="CM120" s="853"/>
      <c r="CN120" s="853"/>
      <c r="CO120" s="854"/>
      <c r="CP120" s="873" t="s">
        <v>409</v>
      </c>
      <c r="CQ120" s="874"/>
      <c r="CR120" s="874"/>
      <c r="CS120" s="874"/>
      <c r="CT120" s="874"/>
      <c r="CU120" s="874"/>
      <c r="CV120" s="874"/>
      <c r="CW120" s="874"/>
      <c r="CX120" s="874"/>
      <c r="CY120" s="874"/>
      <c r="CZ120" s="874"/>
      <c r="DA120" s="874"/>
      <c r="DB120" s="874"/>
      <c r="DC120" s="874"/>
      <c r="DD120" s="874"/>
      <c r="DE120" s="874"/>
      <c r="DF120" s="875"/>
      <c r="DG120" s="862">
        <v>128001</v>
      </c>
      <c r="DH120" s="843"/>
      <c r="DI120" s="843"/>
      <c r="DJ120" s="843"/>
      <c r="DK120" s="843"/>
      <c r="DL120" s="843">
        <v>176863</v>
      </c>
      <c r="DM120" s="843"/>
      <c r="DN120" s="843"/>
      <c r="DO120" s="843"/>
      <c r="DP120" s="843"/>
      <c r="DQ120" s="843">
        <v>132665</v>
      </c>
      <c r="DR120" s="843"/>
      <c r="DS120" s="843"/>
      <c r="DT120" s="843"/>
      <c r="DU120" s="843"/>
      <c r="DV120" s="844">
        <v>20.9</v>
      </c>
      <c r="DW120" s="844"/>
      <c r="DX120" s="844"/>
      <c r="DY120" s="844"/>
      <c r="DZ120" s="845"/>
    </row>
    <row r="121" spans="1:130" s="230" customFormat="1" ht="26.25" customHeight="1" x14ac:dyDescent="0.15">
      <c r="A121" s="821"/>
      <c r="B121" s="822"/>
      <c r="C121" s="864" t="s">
        <v>473</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131</v>
      </c>
      <c r="AB121" s="781"/>
      <c r="AC121" s="781"/>
      <c r="AD121" s="781"/>
      <c r="AE121" s="782"/>
      <c r="AF121" s="783" t="s">
        <v>131</v>
      </c>
      <c r="AG121" s="781"/>
      <c r="AH121" s="781"/>
      <c r="AI121" s="781"/>
      <c r="AJ121" s="782"/>
      <c r="AK121" s="783" t="s">
        <v>131</v>
      </c>
      <c r="AL121" s="781"/>
      <c r="AM121" s="781"/>
      <c r="AN121" s="781"/>
      <c r="AO121" s="782"/>
      <c r="AP121" s="825" t="s">
        <v>131</v>
      </c>
      <c r="AQ121" s="826"/>
      <c r="AR121" s="826"/>
      <c r="AS121" s="826"/>
      <c r="AT121" s="827"/>
      <c r="AU121" s="884"/>
      <c r="AV121" s="885"/>
      <c r="AW121" s="885"/>
      <c r="AX121" s="885"/>
      <c r="AY121" s="886"/>
      <c r="AZ121" s="816" t="s">
        <v>474</v>
      </c>
      <c r="BA121" s="753"/>
      <c r="BB121" s="753"/>
      <c r="BC121" s="753"/>
      <c r="BD121" s="753"/>
      <c r="BE121" s="753"/>
      <c r="BF121" s="753"/>
      <c r="BG121" s="753"/>
      <c r="BH121" s="753"/>
      <c r="BI121" s="753"/>
      <c r="BJ121" s="753"/>
      <c r="BK121" s="753"/>
      <c r="BL121" s="753"/>
      <c r="BM121" s="753"/>
      <c r="BN121" s="753"/>
      <c r="BO121" s="753"/>
      <c r="BP121" s="754"/>
      <c r="BQ121" s="817" t="s">
        <v>131</v>
      </c>
      <c r="BR121" s="818"/>
      <c r="BS121" s="818"/>
      <c r="BT121" s="818"/>
      <c r="BU121" s="818"/>
      <c r="BV121" s="818" t="s">
        <v>131</v>
      </c>
      <c r="BW121" s="818"/>
      <c r="BX121" s="818"/>
      <c r="BY121" s="818"/>
      <c r="BZ121" s="818"/>
      <c r="CA121" s="818" t="s">
        <v>131</v>
      </c>
      <c r="CB121" s="818"/>
      <c r="CC121" s="818"/>
      <c r="CD121" s="818"/>
      <c r="CE121" s="818"/>
      <c r="CF121" s="876" t="s">
        <v>131</v>
      </c>
      <c r="CG121" s="877"/>
      <c r="CH121" s="877"/>
      <c r="CI121" s="877"/>
      <c r="CJ121" s="877"/>
      <c r="CK121" s="870"/>
      <c r="CL121" s="856"/>
      <c r="CM121" s="856"/>
      <c r="CN121" s="856"/>
      <c r="CO121" s="857"/>
      <c r="CP121" s="836" t="s">
        <v>475</v>
      </c>
      <c r="CQ121" s="837"/>
      <c r="CR121" s="837"/>
      <c r="CS121" s="837"/>
      <c r="CT121" s="837"/>
      <c r="CU121" s="837"/>
      <c r="CV121" s="837"/>
      <c r="CW121" s="837"/>
      <c r="CX121" s="837"/>
      <c r="CY121" s="837"/>
      <c r="CZ121" s="837"/>
      <c r="DA121" s="837"/>
      <c r="DB121" s="837"/>
      <c r="DC121" s="837"/>
      <c r="DD121" s="837"/>
      <c r="DE121" s="837"/>
      <c r="DF121" s="838"/>
      <c r="DG121" s="817">
        <v>27798</v>
      </c>
      <c r="DH121" s="818"/>
      <c r="DI121" s="818"/>
      <c r="DJ121" s="818"/>
      <c r="DK121" s="818"/>
      <c r="DL121" s="818">
        <v>25006</v>
      </c>
      <c r="DM121" s="818"/>
      <c r="DN121" s="818"/>
      <c r="DO121" s="818"/>
      <c r="DP121" s="818"/>
      <c r="DQ121" s="818">
        <v>34395</v>
      </c>
      <c r="DR121" s="818"/>
      <c r="DS121" s="818"/>
      <c r="DT121" s="818"/>
      <c r="DU121" s="818"/>
      <c r="DV121" s="795">
        <v>5.4</v>
      </c>
      <c r="DW121" s="795"/>
      <c r="DX121" s="795"/>
      <c r="DY121" s="795"/>
      <c r="DZ121" s="796"/>
    </row>
    <row r="122" spans="1:130" s="230" customFormat="1" ht="26.25" customHeight="1" x14ac:dyDescent="0.15">
      <c r="A122" s="821"/>
      <c r="B122" s="822"/>
      <c r="C122" s="816" t="s">
        <v>456</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131</v>
      </c>
      <c r="AB122" s="781"/>
      <c r="AC122" s="781"/>
      <c r="AD122" s="781"/>
      <c r="AE122" s="782"/>
      <c r="AF122" s="783" t="s">
        <v>131</v>
      </c>
      <c r="AG122" s="781"/>
      <c r="AH122" s="781"/>
      <c r="AI122" s="781"/>
      <c r="AJ122" s="782"/>
      <c r="AK122" s="783" t="s">
        <v>131</v>
      </c>
      <c r="AL122" s="781"/>
      <c r="AM122" s="781"/>
      <c r="AN122" s="781"/>
      <c r="AO122" s="782"/>
      <c r="AP122" s="825" t="s">
        <v>131</v>
      </c>
      <c r="AQ122" s="826"/>
      <c r="AR122" s="826"/>
      <c r="AS122" s="826"/>
      <c r="AT122" s="827"/>
      <c r="AU122" s="884"/>
      <c r="AV122" s="885"/>
      <c r="AW122" s="885"/>
      <c r="AX122" s="885"/>
      <c r="AY122" s="886"/>
      <c r="AZ122" s="839" t="s">
        <v>476</v>
      </c>
      <c r="BA122" s="840"/>
      <c r="BB122" s="840"/>
      <c r="BC122" s="840"/>
      <c r="BD122" s="840"/>
      <c r="BE122" s="840"/>
      <c r="BF122" s="840"/>
      <c r="BG122" s="840"/>
      <c r="BH122" s="840"/>
      <c r="BI122" s="840"/>
      <c r="BJ122" s="840"/>
      <c r="BK122" s="840"/>
      <c r="BL122" s="840"/>
      <c r="BM122" s="840"/>
      <c r="BN122" s="840"/>
      <c r="BO122" s="840"/>
      <c r="BP122" s="841"/>
      <c r="BQ122" s="880">
        <v>1042435</v>
      </c>
      <c r="BR122" s="846"/>
      <c r="BS122" s="846"/>
      <c r="BT122" s="846"/>
      <c r="BU122" s="846"/>
      <c r="BV122" s="846">
        <v>1078047</v>
      </c>
      <c r="BW122" s="846"/>
      <c r="BX122" s="846"/>
      <c r="BY122" s="846"/>
      <c r="BZ122" s="846"/>
      <c r="CA122" s="846">
        <v>1096074</v>
      </c>
      <c r="CB122" s="846"/>
      <c r="CC122" s="846"/>
      <c r="CD122" s="846"/>
      <c r="CE122" s="846"/>
      <c r="CF122" s="847">
        <v>173</v>
      </c>
      <c r="CG122" s="848"/>
      <c r="CH122" s="848"/>
      <c r="CI122" s="848"/>
      <c r="CJ122" s="848"/>
      <c r="CK122" s="870"/>
      <c r="CL122" s="856"/>
      <c r="CM122" s="856"/>
      <c r="CN122" s="856"/>
      <c r="CO122" s="857"/>
      <c r="CP122" s="836" t="s">
        <v>408</v>
      </c>
      <c r="CQ122" s="837"/>
      <c r="CR122" s="837"/>
      <c r="CS122" s="837"/>
      <c r="CT122" s="837"/>
      <c r="CU122" s="837"/>
      <c r="CV122" s="837"/>
      <c r="CW122" s="837"/>
      <c r="CX122" s="837"/>
      <c r="CY122" s="837"/>
      <c r="CZ122" s="837"/>
      <c r="DA122" s="837"/>
      <c r="DB122" s="837"/>
      <c r="DC122" s="837"/>
      <c r="DD122" s="837"/>
      <c r="DE122" s="837"/>
      <c r="DF122" s="838"/>
      <c r="DG122" s="817" t="s">
        <v>131</v>
      </c>
      <c r="DH122" s="818"/>
      <c r="DI122" s="818"/>
      <c r="DJ122" s="818"/>
      <c r="DK122" s="818"/>
      <c r="DL122" s="818" t="s">
        <v>131</v>
      </c>
      <c r="DM122" s="818"/>
      <c r="DN122" s="818"/>
      <c r="DO122" s="818"/>
      <c r="DP122" s="818"/>
      <c r="DQ122" s="818" t="s">
        <v>131</v>
      </c>
      <c r="DR122" s="818"/>
      <c r="DS122" s="818"/>
      <c r="DT122" s="818"/>
      <c r="DU122" s="818"/>
      <c r="DV122" s="795" t="s">
        <v>131</v>
      </c>
      <c r="DW122" s="795"/>
      <c r="DX122" s="795"/>
      <c r="DY122" s="795"/>
      <c r="DZ122" s="796"/>
    </row>
    <row r="123" spans="1:130" s="230" customFormat="1" ht="26.25" customHeight="1" x14ac:dyDescent="0.15">
      <c r="A123" s="821"/>
      <c r="B123" s="822"/>
      <c r="C123" s="816" t="s">
        <v>462</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396</v>
      </c>
      <c r="AB123" s="781"/>
      <c r="AC123" s="781"/>
      <c r="AD123" s="781"/>
      <c r="AE123" s="782"/>
      <c r="AF123" s="783" t="s">
        <v>131</v>
      </c>
      <c r="AG123" s="781"/>
      <c r="AH123" s="781"/>
      <c r="AI123" s="781"/>
      <c r="AJ123" s="782"/>
      <c r="AK123" s="783" t="s">
        <v>131</v>
      </c>
      <c r="AL123" s="781"/>
      <c r="AM123" s="781"/>
      <c r="AN123" s="781"/>
      <c r="AO123" s="782"/>
      <c r="AP123" s="825" t="s">
        <v>131</v>
      </c>
      <c r="AQ123" s="826"/>
      <c r="AR123" s="826"/>
      <c r="AS123" s="826"/>
      <c r="AT123" s="827"/>
      <c r="AU123" s="887"/>
      <c r="AV123" s="888"/>
      <c r="AW123" s="888"/>
      <c r="AX123" s="888"/>
      <c r="AY123" s="888"/>
      <c r="AZ123" s="251" t="s">
        <v>191</v>
      </c>
      <c r="BA123" s="251"/>
      <c r="BB123" s="251"/>
      <c r="BC123" s="251"/>
      <c r="BD123" s="251"/>
      <c r="BE123" s="251"/>
      <c r="BF123" s="251"/>
      <c r="BG123" s="251"/>
      <c r="BH123" s="251"/>
      <c r="BI123" s="251"/>
      <c r="BJ123" s="251"/>
      <c r="BK123" s="251"/>
      <c r="BL123" s="251"/>
      <c r="BM123" s="251"/>
      <c r="BN123" s="251"/>
      <c r="BO123" s="878" t="s">
        <v>477</v>
      </c>
      <c r="BP123" s="879"/>
      <c r="BQ123" s="833">
        <v>1684968</v>
      </c>
      <c r="BR123" s="834"/>
      <c r="BS123" s="834"/>
      <c r="BT123" s="834"/>
      <c r="BU123" s="834"/>
      <c r="BV123" s="834">
        <v>1806900</v>
      </c>
      <c r="BW123" s="834"/>
      <c r="BX123" s="834"/>
      <c r="BY123" s="834"/>
      <c r="BZ123" s="834"/>
      <c r="CA123" s="834">
        <v>1804411</v>
      </c>
      <c r="CB123" s="834"/>
      <c r="CC123" s="834"/>
      <c r="CD123" s="834"/>
      <c r="CE123" s="834"/>
      <c r="CF123" s="749"/>
      <c r="CG123" s="750"/>
      <c r="CH123" s="750"/>
      <c r="CI123" s="750"/>
      <c r="CJ123" s="835"/>
      <c r="CK123" s="870"/>
      <c r="CL123" s="856"/>
      <c r="CM123" s="856"/>
      <c r="CN123" s="856"/>
      <c r="CO123" s="857"/>
      <c r="CP123" s="836" t="s">
        <v>411</v>
      </c>
      <c r="CQ123" s="837"/>
      <c r="CR123" s="837"/>
      <c r="CS123" s="837"/>
      <c r="CT123" s="837"/>
      <c r="CU123" s="837"/>
      <c r="CV123" s="837"/>
      <c r="CW123" s="837"/>
      <c r="CX123" s="837"/>
      <c r="CY123" s="837"/>
      <c r="CZ123" s="837"/>
      <c r="DA123" s="837"/>
      <c r="DB123" s="837"/>
      <c r="DC123" s="837"/>
      <c r="DD123" s="837"/>
      <c r="DE123" s="837"/>
      <c r="DF123" s="838"/>
      <c r="DG123" s="780" t="s">
        <v>131</v>
      </c>
      <c r="DH123" s="781"/>
      <c r="DI123" s="781"/>
      <c r="DJ123" s="781"/>
      <c r="DK123" s="782"/>
      <c r="DL123" s="783" t="s">
        <v>131</v>
      </c>
      <c r="DM123" s="781"/>
      <c r="DN123" s="781"/>
      <c r="DO123" s="781"/>
      <c r="DP123" s="782"/>
      <c r="DQ123" s="783" t="s">
        <v>131</v>
      </c>
      <c r="DR123" s="781"/>
      <c r="DS123" s="781"/>
      <c r="DT123" s="781"/>
      <c r="DU123" s="782"/>
      <c r="DV123" s="825" t="s">
        <v>131</v>
      </c>
      <c r="DW123" s="826"/>
      <c r="DX123" s="826"/>
      <c r="DY123" s="826"/>
      <c r="DZ123" s="827"/>
    </row>
    <row r="124" spans="1:130" s="230" customFormat="1" ht="26.25" customHeight="1" thickBot="1" x14ac:dyDescent="0.2">
      <c r="A124" s="821"/>
      <c r="B124" s="822"/>
      <c r="C124" s="816" t="s">
        <v>465</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131</v>
      </c>
      <c r="AB124" s="781"/>
      <c r="AC124" s="781"/>
      <c r="AD124" s="781"/>
      <c r="AE124" s="782"/>
      <c r="AF124" s="783" t="s">
        <v>131</v>
      </c>
      <c r="AG124" s="781"/>
      <c r="AH124" s="781"/>
      <c r="AI124" s="781"/>
      <c r="AJ124" s="782"/>
      <c r="AK124" s="783" t="s">
        <v>131</v>
      </c>
      <c r="AL124" s="781"/>
      <c r="AM124" s="781"/>
      <c r="AN124" s="781"/>
      <c r="AO124" s="782"/>
      <c r="AP124" s="825" t="s">
        <v>131</v>
      </c>
      <c r="AQ124" s="826"/>
      <c r="AR124" s="826"/>
      <c r="AS124" s="826"/>
      <c r="AT124" s="827"/>
      <c r="AU124" s="828" t="s">
        <v>478</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21.4</v>
      </c>
      <c r="BR124" s="832"/>
      <c r="BS124" s="832"/>
      <c r="BT124" s="832"/>
      <c r="BU124" s="832"/>
      <c r="BV124" s="832">
        <v>44.6</v>
      </c>
      <c r="BW124" s="832"/>
      <c r="BX124" s="832"/>
      <c r="BY124" s="832"/>
      <c r="BZ124" s="832"/>
      <c r="CA124" s="832">
        <v>124.2</v>
      </c>
      <c r="CB124" s="832"/>
      <c r="CC124" s="832"/>
      <c r="CD124" s="832"/>
      <c r="CE124" s="832"/>
      <c r="CF124" s="727"/>
      <c r="CG124" s="728"/>
      <c r="CH124" s="728"/>
      <c r="CI124" s="728"/>
      <c r="CJ124" s="863"/>
      <c r="CK124" s="871"/>
      <c r="CL124" s="871"/>
      <c r="CM124" s="871"/>
      <c r="CN124" s="871"/>
      <c r="CO124" s="872"/>
      <c r="CP124" s="836" t="s">
        <v>479</v>
      </c>
      <c r="CQ124" s="837"/>
      <c r="CR124" s="837"/>
      <c r="CS124" s="837"/>
      <c r="CT124" s="837"/>
      <c r="CU124" s="837"/>
      <c r="CV124" s="837"/>
      <c r="CW124" s="837"/>
      <c r="CX124" s="837"/>
      <c r="CY124" s="837"/>
      <c r="CZ124" s="837"/>
      <c r="DA124" s="837"/>
      <c r="DB124" s="837"/>
      <c r="DC124" s="837"/>
      <c r="DD124" s="837"/>
      <c r="DE124" s="837"/>
      <c r="DF124" s="838"/>
      <c r="DG124" s="764" t="s">
        <v>131</v>
      </c>
      <c r="DH124" s="765"/>
      <c r="DI124" s="765"/>
      <c r="DJ124" s="765"/>
      <c r="DK124" s="766"/>
      <c r="DL124" s="767" t="s">
        <v>131</v>
      </c>
      <c r="DM124" s="765"/>
      <c r="DN124" s="765"/>
      <c r="DO124" s="765"/>
      <c r="DP124" s="766"/>
      <c r="DQ124" s="767" t="s">
        <v>131</v>
      </c>
      <c r="DR124" s="765"/>
      <c r="DS124" s="765"/>
      <c r="DT124" s="765"/>
      <c r="DU124" s="766"/>
      <c r="DV124" s="849" t="s">
        <v>131</v>
      </c>
      <c r="DW124" s="850"/>
      <c r="DX124" s="850"/>
      <c r="DY124" s="850"/>
      <c r="DZ124" s="851"/>
    </row>
    <row r="125" spans="1:130" s="230" customFormat="1" ht="26.25" customHeight="1" x14ac:dyDescent="0.15">
      <c r="A125" s="821"/>
      <c r="B125" s="822"/>
      <c r="C125" s="816" t="s">
        <v>467</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131</v>
      </c>
      <c r="AB125" s="781"/>
      <c r="AC125" s="781"/>
      <c r="AD125" s="781"/>
      <c r="AE125" s="782"/>
      <c r="AF125" s="783" t="s">
        <v>131</v>
      </c>
      <c r="AG125" s="781"/>
      <c r="AH125" s="781"/>
      <c r="AI125" s="781"/>
      <c r="AJ125" s="782"/>
      <c r="AK125" s="783" t="s">
        <v>131</v>
      </c>
      <c r="AL125" s="781"/>
      <c r="AM125" s="781"/>
      <c r="AN125" s="781"/>
      <c r="AO125" s="782"/>
      <c r="AP125" s="825" t="s">
        <v>131</v>
      </c>
      <c r="AQ125" s="826"/>
      <c r="AR125" s="826"/>
      <c r="AS125" s="826"/>
      <c r="AT125" s="82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2" t="s">
        <v>480</v>
      </c>
      <c r="CL125" s="853"/>
      <c r="CM125" s="853"/>
      <c r="CN125" s="853"/>
      <c r="CO125" s="854"/>
      <c r="CP125" s="861" t="s">
        <v>481</v>
      </c>
      <c r="CQ125" s="809"/>
      <c r="CR125" s="809"/>
      <c r="CS125" s="809"/>
      <c r="CT125" s="809"/>
      <c r="CU125" s="809"/>
      <c r="CV125" s="809"/>
      <c r="CW125" s="809"/>
      <c r="CX125" s="809"/>
      <c r="CY125" s="809"/>
      <c r="CZ125" s="809"/>
      <c r="DA125" s="809"/>
      <c r="DB125" s="809"/>
      <c r="DC125" s="809"/>
      <c r="DD125" s="809"/>
      <c r="DE125" s="809"/>
      <c r="DF125" s="810"/>
      <c r="DG125" s="862" t="s">
        <v>131</v>
      </c>
      <c r="DH125" s="843"/>
      <c r="DI125" s="843"/>
      <c r="DJ125" s="843"/>
      <c r="DK125" s="843"/>
      <c r="DL125" s="843" t="s">
        <v>131</v>
      </c>
      <c r="DM125" s="843"/>
      <c r="DN125" s="843"/>
      <c r="DO125" s="843"/>
      <c r="DP125" s="843"/>
      <c r="DQ125" s="843" t="s">
        <v>131</v>
      </c>
      <c r="DR125" s="843"/>
      <c r="DS125" s="843"/>
      <c r="DT125" s="843"/>
      <c r="DU125" s="843"/>
      <c r="DV125" s="844" t="s">
        <v>131</v>
      </c>
      <c r="DW125" s="844"/>
      <c r="DX125" s="844"/>
      <c r="DY125" s="844"/>
      <c r="DZ125" s="845"/>
    </row>
    <row r="126" spans="1:130" s="230" customFormat="1" ht="26.25" customHeight="1" thickBot="1" x14ac:dyDescent="0.2">
      <c r="A126" s="821"/>
      <c r="B126" s="822"/>
      <c r="C126" s="816" t="s">
        <v>469</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131</v>
      </c>
      <c r="AB126" s="781"/>
      <c r="AC126" s="781"/>
      <c r="AD126" s="781"/>
      <c r="AE126" s="782"/>
      <c r="AF126" s="783" t="s">
        <v>131</v>
      </c>
      <c r="AG126" s="781"/>
      <c r="AH126" s="781"/>
      <c r="AI126" s="781"/>
      <c r="AJ126" s="782"/>
      <c r="AK126" s="783" t="s">
        <v>131</v>
      </c>
      <c r="AL126" s="781"/>
      <c r="AM126" s="781"/>
      <c r="AN126" s="781"/>
      <c r="AO126" s="782"/>
      <c r="AP126" s="825" t="s">
        <v>131</v>
      </c>
      <c r="AQ126" s="826"/>
      <c r="AR126" s="826"/>
      <c r="AS126" s="826"/>
      <c r="AT126" s="82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5"/>
      <c r="CL126" s="856"/>
      <c r="CM126" s="856"/>
      <c r="CN126" s="856"/>
      <c r="CO126" s="857"/>
      <c r="CP126" s="816" t="s">
        <v>482</v>
      </c>
      <c r="CQ126" s="753"/>
      <c r="CR126" s="753"/>
      <c r="CS126" s="753"/>
      <c r="CT126" s="753"/>
      <c r="CU126" s="753"/>
      <c r="CV126" s="753"/>
      <c r="CW126" s="753"/>
      <c r="CX126" s="753"/>
      <c r="CY126" s="753"/>
      <c r="CZ126" s="753"/>
      <c r="DA126" s="753"/>
      <c r="DB126" s="753"/>
      <c r="DC126" s="753"/>
      <c r="DD126" s="753"/>
      <c r="DE126" s="753"/>
      <c r="DF126" s="754"/>
      <c r="DG126" s="817" t="s">
        <v>131</v>
      </c>
      <c r="DH126" s="818"/>
      <c r="DI126" s="818"/>
      <c r="DJ126" s="818"/>
      <c r="DK126" s="818"/>
      <c r="DL126" s="818" t="s">
        <v>396</v>
      </c>
      <c r="DM126" s="818"/>
      <c r="DN126" s="818"/>
      <c r="DO126" s="818"/>
      <c r="DP126" s="818"/>
      <c r="DQ126" s="818" t="s">
        <v>131</v>
      </c>
      <c r="DR126" s="818"/>
      <c r="DS126" s="818"/>
      <c r="DT126" s="818"/>
      <c r="DU126" s="818"/>
      <c r="DV126" s="795" t="s">
        <v>131</v>
      </c>
      <c r="DW126" s="795"/>
      <c r="DX126" s="795"/>
      <c r="DY126" s="795"/>
      <c r="DZ126" s="796"/>
    </row>
    <row r="127" spans="1:130" s="230" customFormat="1" ht="26.25" customHeight="1" x14ac:dyDescent="0.15">
      <c r="A127" s="823"/>
      <c r="B127" s="824"/>
      <c r="C127" s="839" t="s">
        <v>483</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131</v>
      </c>
      <c r="AB127" s="781"/>
      <c r="AC127" s="781"/>
      <c r="AD127" s="781"/>
      <c r="AE127" s="782"/>
      <c r="AF127" s="783" t="s">
        <v>131</v>
      </c>
      <c r="AG127" s="781"/>
      <c r="AH127" s="781"/>
      <c r="AI127" s="781"/>
      <c r="AJ127" s="782"/>
      <c r="AK127" s="783" t="s">
        <v>131</v>
      </c>
      <c r="AL127" s="781"/>
      <c r="AM127" s="781"/>
      <c r="AN127" s="781"/>
      <c r="AO127" s="782"/>
      <c r="AP127" s="825" t="s">
        <v>131</v>
      </c>
      <c r="AQ127" s="826"/>
      <c r="AR127" s="826"/>
      <c r="AS127" s="826"/>
      <c r="AT127" s="827"/>
      <c r="AU127" s="232"/>
      <c r="AV127" s="232"/>
      <c r="AW127" s="232"/>
      <c r="AX127" s="842" t="s">
        <v>484</v>
      </c>
      <c r="AY127" s="813"/>
      <c r="AZ127" s="813"/>
      <c r="BA127" s="813"/>
      <c r="BB127" s="813"/>
      <c r="BC127" s="813"/>
      <c r="BD127" s="813"/>
      <c r="BE127" s="814"/>
      <c r="BF127" s="812" t="s">
        <v>485</v>
      </c>
      <c r="BG127" s="813"/>
      <c r="BH127" s="813"/>
      <c r="BI127" s="813"/>
      <c r="BJ127" s="813"/>
      <c r="BK127" s="813"/>
      <c r="BL127" s="814"/>
      <c r="BM127" s="812" t="s">
        <v>486</v>
      </c>
      <c r="BN127" s="813"/>
      <c r="BO127" s="813"/>
      <c r="BP127" s="813"/>
      <c r="BQ127" s="813"/>
      <c r="BR127" s="813"/>
      <c r="BS127" s="814"/>
      <c r="BT127" s="812" t="s">
        <v>487</v>
      </c>
      <c r="BU127" s="813"/>
      <c r="BV127" s="813"/>
      <c r="BW127" s="813"/>
      <c r="BX127" s="813"/>
      <c r="BY127" s="813"/>
      <c r="BZ127" s="815"/>
      <c r="CA127" s="232"/>
      <c r="CB127" s="232"/>
      <c r="CC127" s="232"/>
      <c r="CD127" s="255"/>
      <c r="CE127" s="255"/>
      <c r="CF127" s="255"/>
      <c r="CG127" s="232"/>
      <c r="CH127" s="232"/>
      <c r="CI127" s="232"/>
      <c r="CJ127" s="254"/>
      <c r="CK127" s="855"/>
      <c r="CL127" s="856"/>
      <c r="CM127" s="856"/>
      <c r="CN127" s="856"/>
      <c r="CO127" s="857"/>
      <c r="CP127" s="816" t="s">
        <v>488</v>
      </c>
      <c r="CQ127" s="753"/>
      <c r="CR127" s="753"/>
      <c r="CS127" s="753"/>
      <c r="CT127" s="753"/>
      <c r="CU127" s="753"/>
      <c r="CV127" s="753"/>
      <c r="CW127" s="753"/>
      <c r="CX127" s="753"/>
      <c r="CY127" s="753"/>
      <c r="CZ127" s="753"/>
      <c r="DA127" s="753"/>
      <c r="DB127" s="753"/>
      <c r="DC127" s="753"/>
      <c r="DD127" s="753"/>
      <c r="DE127" s="753"/>
      <c r="DF127" s="754"/>
      <c r="DG127" s="817" t="s">
        <v>131</v>
      </c>
      <c r="DH127" s="818"/>
      <c r="DI127" s="818"/>
      <c r="DJ127" s="818"/>
      <c r="DK127" s="818"/>
      <c r="DL127" s="818" t="s">
        <v>131</v>
      </c>
      <c r="DM127" s="818"/>
      <c r="DN127" s="818"/>
      <c r="DO127" s="818"/>
      <c r="DP127" s="818"/>
      <c r="DQ127" s="818" t="s">
        <v>131</v>
      </c>
      <c r="DR127" s="818"/>
      <c r="DS127" s="818"/>
      <c r="DT127" s="818"/>
      <c r="DU127" s="818"/>
      <c r="DV127" s="795" t="s">
        <v>131</v>
      </c>
      <c r="DW127" s="795"/>
      <c r="DX127" s="795"/>
      <c r="DY127" s="795"/>
      <c r="DZ127" s="796"/>
    </row>
    <row r="128" spans="1:130" s="230" customFormat="1" ht="26.25" customHeight="1" thickBot="1" x14ac:dyDescent="0.2">
      <c r="A128" s="797" t="s">
        <v>489</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490</v>
      </c>
      <c r="X128" s="799"/>
      <c r="Y128" s="799"/>
      <c r="Z128" s="800"/>
      <c r="AA128" s="801" t="s">
        <v>131</v>
      </c>
      <c r="AB128" s="802"/>
      <c r="AC128" s="802"/>
      <c r="AD128" s="802"/>
      <c r="AE128" s="803"/>
      <c r="AF128" s="804" t="s">
        <v>131</v>
      </c>
      <c r="AG128" s="802"/>
      <c r="AH128" s="802"/>
      <c r="AI128" s="802"/>
      <c r="AJ128" s="803"/>
      <c r="AK128" s="804" t="s">
        <v>131</v>
      </c>
      <c r="AL128" s="802"/>
      <c r="AM128" s="802"/>
      <c r="AN128" s="802"/>
      <c r="AO128" s="803"/>
      <c r="AP128" s="805"/>
      <c r="AQ128" s="806"/>
      <c r="AR128" s="806"/>
      <c r="AS128" s="806"/>
      <c r="AT128" s="807"/>
      <c r="AU128" s="232"/>
      <c r="AV128" s="232"/>
      <c r="AW128" s="232"/>
      <c r="AX128" s="808" t="s">
        <v>491</v>
      </c>
      <c r="AY128" s="809"/>
      <c r="AZ128" s="809"/>
      <c r="BA128" s="809"/>
      <c r="BB128" s="809"/>
      <c r="BC128" s="809"/>
      <c r="BD128" s="809"/>
      <c r="BE128" s="810"/>
      <c r="BF128" s="787" t="s">
        <v>396</v>
      </c>
      <c r="BG128" s="788"/>
      <c r="BH128" s="788"/>
      <c r="BI128" s="788"/>
      <c r="BJ128" s="788"/>
      <c r="BK128" s="788"/>
      <c r="BL128" s="811"/>
      <c r="BM128" s="787">
        <v>15</v>
      </c>
      <c r="BN128" s="788"/>
      <c r="BO128" s="788"/>
      <c r="BP128" s="788"/>
      <c r="BQ128" s="788"/>
      <c r="BR128" s="788"/>
      <c r="BS128" s="811"/>
      <c r="BT128" s="787">
        <v>20</v>
      </c>
      <c r="BU128" s="788"/>
      <c r="BV128" s="788"/>
      <c r="BW128" s="788"/>
      <c r="BX128" s="788"/>
      <c r="BY128" s="788"/>
      <c r="BZ128" s="789"/>
      <c r="CA128" s="255"/>
      <c r="CB128" s="255"/>
      <c r="CC128" s="255"/>
      <c r="CD128" s="255"/>
      <c r="CE128" s="255"/>
      <c r="CF128" s="255"/>
      <c r="CG128" s="232"/>
      <c r="CH128" s="232"/>
      <c r="CI128" s="232"/>
      <c r="CJ128" s="254"/>
      <c r="CK128" s="858"/>
      <c r="CL128" s="859"/>
      <c r="CM128" s="859"/>
      <c r="CN128" s="859"/>
      <c r="CO128" s="860"/>
      <c r="CP128" s="790" t="s">
        <v>492</v>
      </c>
      <c r="CQ128" s="731"/>
      <c r="CR128" s="731"/>
      <c r="CS128" s="731"/>
      <c r="CT128" s="731"/>
      <c r="CU128" s="731"/>
      <c r="CV128" s="731"/>
      <c r="CW128" s="731"/>
      <c r="CX128" s="731"/>
      <c r="CY128" s="731"/>
      <c r="CZ128" s="731"/>
      <c r="DA128" s="731"/>
      <c r="DB128" s="731"/>
      <c r="DC128" s="731"/>
      <c r="DD128" s="731"/>
      <c r="DE128" s="731"/>
      <c r="DF128" s="732"/>
      <c r="DG128" s="791" t="s">
        <v>131</v>
      </c>
      <c r="DH128" s="792"/>
      <c r="DI128" s="792"/>
      <c r="DJ128" s="792"/>
      <c r="DK128" s="792"/>
      <c r="DL128" s="792" t="s">
        <v>131</v>
      </c>
      <c r="DM128" s="792"/>
      <c r="DN128" s="792"/>
      <c r="DO128" s="792"/>
      <c r="DP128" s="792"/>
      <c r="DQ128" s="792" t="s">
        <v>131</v>
      </c>
      <c r="DR128" s="792"/>
      <c r="DS128" s="792"/>
      <c r="DT128" s="792"/>
      <c r="DU128" s="792"/>
      <c r="DV128" s="793" t="s">
        <v>131</v>
      </c>
      <c r="DW128" s="793"/>
      <c r="DX128" s="793"/>
      <c r="DY128" s="793"/>
      <c r="DZ128" s="794"/>
    </row>
    <row r="129" spans="1:131" s="230" customFormat="1" ht="26.25" customHeight="1" x14ac:dyDescent="0.15">
      <c r="A129" s="775" t="s">
        <v>109</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493</v>
      </c>
      <c r="X129" s="778"/>
      <c r="Y129" s="778"/>
      <c r="Z129" s="779"/>
      <c r="AA129" s="780">
        <v>675445</v>
      </c>
      <c r="AB129" s="781"/>
      <c r="AC129" s="781"/>
      <c r="AD129" s="781"/>
      <c r="AE129" s="782"/>
      <c r="AF129" s="783">
        <v>746120</v>
      </c>
      <c r="AG129" s="781"/>
      <c r="AH129" s="781"/>
      <c r="AI129" s="781"/>
      <c r="AJ129" s="782"/>
      <c r="AK129" s="783">
        <v>729198</v>
      </c>
      <c r="AL129" s="781"/>
      <c r="AM129" s="781"/>
      <c r="AN129" s="781"/>
      <c r="AO129" s="782"/>
      <c r="AP129" s="784"/>
      <c r="AQ129" s="785"/>
      <c r="AR129" s="785"/>
      <c r="AS129" s="785"/>
      <c r="AT129" s="786"/>
      <c r="AU129" s="233"/>
      <c r="AV129" s="233"/>
      <c r="AW129" s="233"/>
      <c r="AX129" s="752" t="s">
        <v>494</v>
      </c>
      <c r="AY129" s="753"/>
      <c r="AZ129" s="753"/>
      <c r="BA129" s="753"/>
      <c r="BB129" s="753"/>
      <c r="BC129" s="753"/>
      <c r="BD129" s="753"/>
      <c r="BE129" s="754"/>
      <c r="BF129" s="771" t="s">
        <v>131</v>
      </c>
      <c r="BG129" s="772"/>
      <c r="BH129" s="772"/>
      <c r="BI129" s="772"/>
      <c r="BJ129" s="772"/>
      <c r="BK129" s="772"/>
      <c r="BL129" s="773"/>
      <c r="BM129" s="771">
        <v>20</v>
      </c>
      <c r="BN129" s="772"/>
      <c r="BO129" s="772"/>
      <c r="BP129" s="772"/>
      <c r="BQ129" s="772"/>
      <c r="BR129" s="772"/>
      <c r="BS129" s="773"/>
      <c r="BT129" s="771">
        <v>30</v>
      </c>
      <c r="BU129" s="772"/>
      <c r="BV129" s="772"/>
      <c r="BW129" s="772"/>
      <c r="BX129" s="772"/>
      <c r="BY129" s="772"/>
      <c r="BZ129" s="77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5" t="s">
        <v>495</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496</v>
      </c>
      <c r="X130" s="778"/>
      <c r="Y130" s="778"/>
      <c r="Z130" s="779"/>
      <c r="AA130" s="780">
        <v>85763</v>
      </c>
      <c r="AB130" s="781"/>
      <c r="AC130" s="781"/>
      <c r="AD130" s="781"/>
      <c r="AE130" s="782"/>
      <c r="AF130" s="783">
        <v>85004</v>
      </c>
      <c r="AG130" s="781"/>
      <c r="AH130" s="781"/>
      <c r="AI130" s="781"/>
      <c r="AJ130" s="782"/>
      <c r="AK130" s="783">
        <v>95580</v>
      </c>
      <c r="AL130" s="781"/>
      <c r="AM130" s="781"/>
      <c r="AN130" s="781"/>
      <c r="AO130" s="782"/>
      <c r="AP130" s="784"/>
      <c r="AQ130" s="785"/>
      <c r="AR130" s="785"/>
      <c r="AS130" s="785"/>
      <c r="AT130" s="786"/>
      <c r="AU130" s="233"/>
      <c r="AV130" s="233"/>
      <c r="AW130" s="233"/>
      <c r="AX130" s="752" t="s">
        <v>497</v>
      </c>
      <c r="AY130" s="753"/>
      <c r="AZ130" s="753"/>
      <c r="BA130" s="753"/>
      <c r="BB130" s="753"/>
      <c r="BC130" s="753"/>
      <c r="BD130" s="753"/>
      <c r="BE130" s="754"/>
      <c r="BF130" s="755">
        <v>7.9</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498</v>
      </c>
      <c r="X131" s="762"/>
      <c r="Y131" s="762"/>
      <c r="Z131" s="763"/>
      <c r="AA131" s="764">
        <v>589682</v>
      </c>
      <c r="AB131" s="765"/>
      <c r="AC131" s="765"/>
      <c r="AD131" s="765"/>
      <c r="AE131" s="766"/>
      <c r="AF131" s="767">
        <v>661116</v>
      </c>
      <c r="AG131" s="765"/>
      <c r="AH131" s="765"/>
      <c r="AI131" s="765"/>
      <c r="AJ131" s="766"/>
      <c r="AK131" s="767">
        <v>633618</v>
      </c>
      <c r="AL131" s="765"/>
      <c r="AM131" s="765"/>
      <c r="AN131" s="765"/>
      <c r="AO131" s="766"/>
      <c r="AP131" s="768"/>
      <c r="AQ131" s="769"/>
      <c r="AR131" s="769"/>
      <c r="AS131" s="769"/>
      <c r="AT131" s="770"/>
      <c r="AU131" s="233"/>
      <c r="AV131" s="233"/>
      <c r="AW131" s="233"/>
      <c r="AX131" s="730" t="s">
        <v>499</v>
      </c>
      <c r="AY131" s="731"/>
      <c r="AZ131" s="731"/>
      <c r="BA131" s="731"/>
      <c r="BB131" s="731"/>
      <c r="BC131" s="731"/>
      <c r="BD131" s="731"/>
      <c r="BE131" s="732"/>
      <c r="BF131" s="733">
        <v>124.2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9" t="s">
        <v>500</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501</v>
      </c>
      <c r="W132" s="743"/>
      <c r="X132" s="743"/>
      <c r="Y132" s="743"/>
      <c r="Z132" s="744"/>
      <c r="AA132" s="745">
        <v>8.8011843669999994</v>
      </c>
      <c r="AB132" s="746"/>
      <c r="AC132" s="746"/>
      <c r="AD132" s="746"/>
      <c r="AE132" s="747"/>
      <c r="AF132" s="748">
        <v>5.9817036650000004</v>
      </c>
      <c r="AG132" s="746"/>
      <c r="AH132" s="746"/>
      <c r="AI132" s="746"/>
      <c r="AJ132" s="747"/>
      <c r="AK132" s="748">
        <v>9.0003756209999999</v>
      </c>
      <c r="AL132" s="746"/>
      <c r="AM132" s="746"/>
      <c r="AN132" s="746"/>
      <c r="AO132" s="747"/>
      <c r="AP132" s="749"/>
      <c r="AQ132" s="750"/>
      <c r="AR132" s="750"/>
      <c r="AS132" s="750"/>
      <c r="AT132" s="75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502</v>
      </c>
      <c r="W133" s="722"/>
      <c r="X133" s="722"/>
      <c r="Y133" s="722"/>
      <c r="Z133" s="723"/>
      <c r="AA133" s="724">
        <v>8</v>
      </c>
      <c r="AB133" s="725"/>
      <c r="AC133" s="725"/>
      <c r="AD133" s="725"/>
      <c r="AE133" s="726"/>
      <c r="AF133" s="724">
        <v>7.6</v>
      </c>
      <c r="AG133" s="725"/>
      <c r="AH133" s="725"/>
      <c r="AI133" s="725"/>
      <c r="AJ133" s="726"/>
      <c r="AK133" s="724">
        <v>7.9</v>
      </c>
      <c r="AL133" s="725"/>
      <c r="AM133" s="725"/>
      <c r="AN133" s="725"/>
      <c r="AO133" s="726"/>
      <c r="AP133" s="727"/>
      <c r="AQ133" s="728"/>
      <c r="AR133" s="728"/>
      <c r="AS133" s="728"/>
      <c r="AT133" s="72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mhZi1t5UP1RF5K5Nf7f9iNbYpPeURmPiTg8Sh20CIqTcP/MzAdO9nC2ixysomXQBUiJG9pPe0UI+9ko4yTL+g==" saltValue="FBUaIJwWHOeDLAMFqdGP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83664-1EB3-4C0E-A39C-D8C2E6F51828}">
  <sheetPr>
    <pageSetUpPr fitToPage="1"/>
  </sheetPr>
  <dimension ref="A1:DQ105"/>
  <sheetViews>
    <sheetView showGridLines="0" view="pageBreakPreview" zoomScale="70" zoomScaleNormal="85" zoomScaleSheetLayoutView="70" workbookViewId="0">
      <selection activeCell="BM73" sqref="BM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fOi8G4R0gSYy8Kk7rOLrPmk1kw/UrcZJFbhYVB8MSMADaVJJDS9kcazqwxvR01h/RCZ4pdqHGkThxRP+tlx0g==" saltValue="MYVa/NbvlpKPenN7ThoMqg=="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TW+KuFfV3XM3e7fpwmqc8F6pf3I6NtmH+tZxT5kvXkKl0T9IZviYDnbWLz9beDFl9qTIve2mmJZc5LzET2sCg==" saltValue="SWrL6VoAFLTXBCrWuLEPq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1" t="s">
        <v>511</v>
      </c>
      <c r="AL9" s="1132"/>
      <c r="AM9" s="1132"/>
      <c r="AN9" s="1133"/>
      <c r="AO9" s="281">
        <v>414135</v>
      </c>
      <c r="AP9" s="281">
        <v>621824</v>
      </c>
      <c r="AQ9" s="282">
        <v>255467</v>
      </c>
      <c r="AR9" s="283">
        <v>143.4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1" t="s">
        <v>512</v>
      </c>
      <c r="AL10" s="1132"/>
      <c r="AM10" s="1132"/>
      <c r="AN10" s="1133"/>
      <c r="AO10" s="284">
        <v>3851</v>
      </c>
      <c r="AP10" s="284">
        <v>5782</v>
      </c>
      <c r="AQ10" s="285">
        <v>29275</v>
      </c>
      <c r="AR10" s="286">
        <v>-80.2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1" t="s">
        <v>513</v>
      </c>
      <c r="AL11" s="1132"/>
      <c r="AM11" s="1132"/>
      <c r="AN11" s="1133"/>
      <c r="AO11" s="284" t="s">
        <v>514</v>
      </c>
      <c r="AP11" s="284" t="s">
        <v>514</v>
      </c>
      <c r="AQ11" s="285">
        <v>3959</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1" t="s">
        <v>515</v>
      </c>
      <c r="AL12" s="1132"/>
      <c r="AM12" s="1132"/>
      <c r="AN12" s="1133"/>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1" t="s">
        <v>516</v>
      </c>
      <c r="AL13" s="1132"/>
      <c r="AM13" s="1132"/>
      <c r="AN13" s="1133"/>
      <c r="AO13" s="284">
        <v>8075</v>
      </c>
      <c r="AP13" s="284">
        <v>12125</v>
      </c>
      <c r="AQ13" s="285">
        <v>9349</v>
      </c>
      <c r="AR13" s="286">
        <v>29.7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1" t="s">
        <v>517</v>
      </c>
      <c r="AL14" s="1132"/>
      <c r="AM14" s="1132"/>
      <c r="AN14" s="1133"/>
      <c r="AO14" s="284" t="s">
        <v>514</v>
      </c>
      <c r="AP14" s="284" t="s">
        <v>514</v>
      </c>
      <c r="AQ14" s="285">
        <v>4659</v>
      </c>
      <c r="AR14" s="286" t="s">
        <v>514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4" t="s">
        <v>518</v>
      </c>
      <c r="AL15" s="1135"/>
      <c r="AM15" s="1135"/>
      <c r="AN15" s="1136"/>
      <c r="AO15" s="284">
        <v>-33581</v>
      </c>
      <c r="AP15" s="284">
        <v>-50422</v>
      </c>
      <c r="AQ15" s="285">
        <v>-18111</v>
      </c>
      <c r="AR15" s="286">
        <v>178.4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4" t="s">
        <v>191</v>
      </c>
      <c r="AL16" s="1135"/>
      <c r="AM16" s="1135"/>
      <c r="AN16" s="1136"/>
      <c r="AO16" s="284">
        <v>392480</v>
      </c>
      <c r="AP16" s="284">
        <v>589309</v>
      </c>
      <c r="AQ16" s="285">
        <v>284598</v>
      </c>
      <c r="AR16" s="286">
        <v>107.1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7" t="s">
        <v>523</v>
      </c>
      <c r="AL21" s="1138"/>
      <c r="AM21" s="1138"/>
      <c r="AN21" s="1139"/>
      <c r="AO21" s="297">
        <v>46.55</v>
      </c>
      <c r="AP21" s="298">
        <v>25.07</v>
      </c>
      <c r="AQ21" s="299">
        <v>21.48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7" t="s">
        <v>524</v>
      </c>
      <c r="AL22" s="1138"/>
      <c r="AM22" s="1138"/>
      <c r="AN22" s="1139"/>
      <c r="AO22" s="302">
        <v>91.4</v>
      </c>
      <c r="AP22" s="303">
        <v>94.5</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0" t="s">
        <v>525</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1" t="s">
        <v>528</v>
      </c>
      <c r="AL32" s="1122"/>
      <c r="AM32" s="1122"/>
      <c r="AN32" s="1123"/>
      <c r="AO32" s="312">
        <v>142028</v>
      </c>
      <c r="AP32" s="312">
        <v>213255</v>
      </c>
      <c r="AQ32" s="313">
        <v>156764</v>
      </c>
      <c r="AR32" s="314">
        <v>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1" t="s">
        <v>529</v>
      </c>
      <c r="AL33" s="1122"/>
      <c r="AM33" s="1122"/>
      <c r="AN33" s="1123"/>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1" t="s">
        <v>530</v>
      </c>
      <c r="AL34" s="1122"/>
      <c r="AM34" s="1122"/>
      <c r="AN34" s="1123"/>
      <c r="AO34" s="312" t="s">
        <v>514</v>
      </c>
      <c r="AP34" s="312" t="s">
        <v>514</v>
      </c>
      <c r="AQ34" s="313" t="s">
        <v>514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1" t="s">
        <v>531</v>
      </c>
      <c r="AL35" s="1122"/>
      <c r="AM35" s="1122"/>
      <c r="AN35" s="1123"/>
      <c r="AO35" s="312">
        <v>10142</v>
      </c>
      <c r="AP35" s="312">
        <v>15228</v>
      </c>
      <c r="AQ35" s="313">
        <v>30923</v>
      </c>
      <c r="AR35" s="314">
        <v>-50.8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1" t="s">
        <v>532</v>
      </c>
      <c r="AL36" s="1122"/>
      <c r="AM36" s="1122"/>
      <c r="AN36" s="1123"/>
      <c r="AO36" s="312">
        <v>438</v>
      </c>
      <c r="AP36" s="312">
        <v>658</v>
      </c>
      <c r="AQ36" s="313">
        <v>4657</v>
      </c>
      <c r="AR36" s="314">
        <v>-85.9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1" t="s">
        <v>533</v>
      </c>
      <c r="AL37" s="1122"/>
      <c r="AM37" s="1122"/>
      <c r="AN37" s="1123"/>
      <c r="AO37" s="312" t="s">
        <v>514</v>
      </c>
      <c r="AP37" s="312" t="s">
        <v>514</v>
      </c>
      <c r="AQ37" s="313">
        <v>888</v>
      </c>
      <c r="AR37" s="314" t="s">
        <v>514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4" t="s">
        <v>534</v>
      </c>
      <c r="AL38" s="1125"/>
      <c r="AM38" s="1125"/>
      <c r="AN38" s="1126"/>
      <c r="AO38" s="315" t="s">
        <v>514</v>
      </c>
      <c r="AP38" s="315" t="s">
        <v>514</v>
      </c>
      <c r="AQ38" s="316">
        <v>21</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4" t="s">
        <v>535</v>
      </c>
      <c r="AL39" s="1125"/>
      <c r="AM39" s="1125"/>
      <c r="AN39" s="1126"/>
      <c r="AO39" s="312" t="s">
        <v>514</v>
      </c>
      <c r="AP39" s="312" t="s">
        <v>514</v>
      </c>
      <c r="AQ39" s="313">
        <v>-6724</v>
      </c>
      <c r="AR39" s="314" t="s">
        <v>514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1" t="s">
        <v>536</v>
      </c>
      <c r="AL40" s="1122"/>
      <c r="AM40" s="1122"/>
      <c r="AN40" s="1123"/>
      <c r="AO40" s="312">
        <v>-95580</v>
      </c>
      <c r="AP40" s="312">
        <v>-143514</v>
      </c>
      <c r="AQ40" s="313">
        <v>-136123</v>
      </c>
      <c r="AR40" s="314">
        <v>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7" t="s">
        <v>305</v>
      </c>
      <c r="AL41" s="1128"/>
      <c r="AM41" s="1128"/>
      <c r="AN41" s="1129"/>
      <c r="AO41" s="312">
        <v>57028</v>
      </c>
      <c r="AP41" s="312">
        <v>85628</v>
      </c>
      <c r="AQ41" s="313">
        <v>50405</v>
      </c>
      <c r="AR41" s="314">
        <v>69.900000000000006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506</v>
      </c>
      <c r="AN49" s="1116" t="s">
        <v>540</v>
      </c>
      <c r="AO49" s="1117"/>
      <c r="AP49" s="1117"/>
      <c r="AQ49" s="1117"/>
      <c r="AR49" s="111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254411</v>
      </c>
      <c r="AN51" s="334">
        <v>362926</v>
      </c>
      <c r="AO51" s="335">
        <v>-23.8</v>
      </c>
      <c r="AP51" s="336">
        <v>289738</v>
      </c>
      <c r="AQ51" s="337">
        <v>-8.6999999999999993</v>
      </c>
      <c r="AR51" s="338">
        <v>-15.1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5909</v>
      </c>
      <c r="AN52" s="342">
        <v>8429</v>
      </c>
      <c r="AO52" s="343">
        <v>9.8000000000000007</v>
      </c>
      <c r="AP52" s="344">
        <v>156238</v>
      </c>
      <c r="AQ52" s="345">
        <v>-4.9000000000000004</v>
      </c>
      <c r="AR52" s="346">
        <v>14.7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355081</v>
      </c>
      <c r="AN53" s="334">
        <v>510174</v>
      </c>
      <c r="AO53" s="335">
        <v>40.6</v>
      </c>
      <c r="AP53" s="336">
        <v>316937</v>
      </c>
      <c r="AQ53" s="337">
        <v>9.4</v>
      </c>
      <c r="AR53" s="338">
        <v>31.2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4332</v>
      </c>
      <c r="AN54" s="342">
        <v>6224</v>
      </c>
      <c r="AO54" s="343">
        <v>-26.2</v>
      </c>
      <c r="AP54" s="344">
        <v>199150</v>
      </c>
      <c r="AQ54" s="345">
        <v>27.5</v>
      </c>
      <c r="AR54" s="346">
        <v>-53.7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254153</v>
      </c>
      <c r="AN55" s="334">
        <v>368872</v>
      </c>
      <c r="AO55" s="335">
        <v>-27.7</v>
      </c>
      <c r="AP55" s="336">
        <v>332350</v>
      </c>
      <c r="AQ55" s="337">
        <v>4.9000000000000004</v>
      </c>
      <c r="AR55" s="338">
        <v>-32.6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20345</v>
      </c>
      <c r="AN56" s="342">
        <v>29528</v>
      </c>
      <c r="AO56" s="343">
        <v>374.4</v>
      </c>
      <c r="AP56" s="344">
        <v>200453</v>
      </c>
      <c r="AQ56" s="345">
        <v>0.7</v>
      </c>
      <c r="AR56" s="346">
        <v>373.7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604119</v>
      </c>
      <c r="AN57" s="334">
        <v>887106</v>
      </c>
      <c r="AO57" s="335">
        <v>140.5</v>
      </c>
      <c r="AP57" s="336">
        <v>362690</v>
      </c>
      <c r="AQ57" s="337">
        <v>9.1</v>
      </c>
      <c r="AR57" s="338">
        <v>131.4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387052</v>
      </c>
      <c r="AN58" s="342">
        <v>568358</v>
      </c>
      <c r="AO58" s="343">
        <v>1824.8</v>
      </c>
      <c r="AP58" s="344">
        <v>172580</v>
      </c>
      <c r="AQ58" s="345">
        <v>-13.9</v>
      </c>
      <c r="AR58" s="346">
        <v>1838.7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616285</v>
      </c>
      <c r="AN59" s="334">
        <v>925353</v>
      </c>
      <c r="AO59" s="335">
        <v>4.3</v>
      </c>
      <c r="AP59" s="336">
        <v>296093</v>
      </c>
      <c r="AQ59" s="337">
        <v>-18.399999999999999</v>
      </c>
      <c r="AR59" s="338">
        <v>22.7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616285</v>
      </c>
      <c r="AN60" s="342">
        <v>925353</v>
      </c>
      <c r="AO60" s="343">
        <v>62.8</v>
      </c>
      <c r="AP60" s="344">
        <v>140545</v>
      </c>
      <c r="AQ60" s="345">
        <v>-18.600000000000001</v>
      </c>
      <c r="AR60" s="346">
        <v>81.400000000000006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416810</v>
      </c>
      <c r="AN61" s="349">
        <v>610886</v>
      </c>
      <c r="AO61" s="350">
        <v>26.8</v>
      </c>
      <c r="AP61" s="351">
        <v>319562</v>
      </c>
      <c r="AQ61" s="352">
        <v>-0.7</v>
      </c>
      <c r="AR61" s="338">
        <v>27.5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206785</v>
      </c>
      <c r="AN62" s="342">
        <v>307578</v>
      </c>
      <c r="AO62" s="343">
        <v>449.1</v>
      </c>
      <c r="AP62" s="344">
        <v>173793</v>
      </c>
      <c r="AQ62" s="345">
        <v>-1.8</v>
      </c>
      <c r="AR62" s="346">
        <v>450.9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0ZLNVbkPp0yklebKOG1k1zkvgcm1CMqzzNs3f8RFzXY5ABhm7YC+/YiJJ5mZ0ys5Bzb8sggTdF0PjfZHL9hXQ==" saltValue="JIz2zwHzfFwvZ/YsVsic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D12" sqref="D1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J1OfZbMxKC/u18EONnShPuqUwStE6wZZFYSBDWhSmcDpkg/qANHexnUa49xLazbd5j03X+JIbVnAR38YXG5feg==" saltValue="CiB1zsJ3uQTswkgTOWO6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0" zoomScale="60" zoomScaleNormal="60" zoomScaleSheetLayoutView="55" workbookViewId="0">
      <selection activeCell="CP95" sqref="CP9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2uysJj7QNgyCdirCxhArau/yGUefUcLc+b3EYltxwEcarnimpRu3+LdmyfAW+0YKalw6uB/A/b7lz0ozDBb7fQ==" saltValue="+D3+zNokiLj03FsnMtWp/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60" zoomScaleNormal="60" zoomScaleSheetLayoutView="100" workbookViewId="0">
      <selection activeCell="G47" sqref="G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40" t="s">
        <v>3</v>
      </c>
      <c r="D47" s="1140"/>
      <c r="E47" s="1141"/>
      <c r="F47" s="11">
        <v>35.86</v>
      </c>
      <c r="G47" s="12">
        <v>49.07</v>
      </c>
      <c r="H47" s="12">
        <v>24.56</v>
      </c>
      <c r="I47" s="12">
        <v>58.69</v>
      </c>
      <c r="J47" s="13">
        <v>67.260000000000005</v>
      </c>
    </row>
    <row r="48" spans="2:10" ht="57.75" customHeight="1" x14ac:dyDescent="0.15">
      <c r="B48" s="14"/>
      <c r="C48" s="1142" t="s">
        <v>4</v>
      </c>
      <c r="D48" s="1142"/>
      <c r="E48" s="1143"/>
      <c r="F48" s="15">
        <v>31.05</v>
      </c>
      <c r="G48" s="16">
        <v>18.34</v>
      </c>
      <c r="H48" s="16">
        <v>8.1300000000000008</v>
      </c>
      <c r="I48" s="16">
        <v>24.8</v>
      </c>
      <c r="J48" s="17">
        <v>39.78</v>
      </c>
    </row>
    <row r="49" spans="2:10" ht="57.75" customHeight="1" thickBot="1" x14ac:dyDescent="0.2">
      <c r="B49" s="18"/>
      <c r="C49" s="1144" t="s">
        <v>5</v>
      </c>
      <c r="D49" s="1144"/>
      <c r="E49" s="1145"/>
      <c r="F49" s="19" t="s">
        <v>561</v>
      </c>
      <c r="G49" s="20" t="s">
        <v>562</v>
      </c>
      <c r="H49" s="20">
        <v>6.59</v>
      </c>
      <c r="I49" s="20">
        <v>22.11</v>
      </c>
      <c r="J49" s="21">
        <v>21.61</v>
      </c>
    </row>
    <row r="50" spans="2:10" x14ac:dyDescent="0.15"/>
  </sheetData>
  <sheetProtection algorithmName="SHA-512" hashValue="EAtPp0IvJD2+KzJvc/rNAffdVFUb9dFf6Zxy9NnGBj41oHTmVF5wpNHY099s3md8/GV5SRa1wgRQDdFop71CsQ==" saltValue="uYWg8W6H03/TBedvGhEj7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2024-02-05T04:11:36Z</dcterms:created>
  <dcterms:modified xsi:type="dcterms:W3CDTF">2024-09-30T05:03:43Z</dcterms:modified>
  <cp:category/>
</cp:coreProperties>
</file>